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2390" windowHeight="9315" activeTab="1"/>
  </bookViews>
  <sheets>
    <sheet name="Лист1" sheetId="1" r:id="rId1"/>
    <sheet name="физика" sheetId="2" r:id="rId2"/>
  </sheets>
  <externalReferences>
    <externalReference r:id="rId5"/>
    <externalReference r:id="rId6"/>
  </externalReferences>
  <definedNames>
    <definedName name="_12Z_C942D857_FEEF_4003_84FE_706D485AD0C9_.wvu.PrintTitles_2" localSheetId="1">#REF!</definedName>
    <definedName name="_12Z_C942D857_FEEF_4003_84FE_706D485AD0C9_.wvu.PrintTitles_2">#REF!</definedName>
    <definedName name="_1Excel_BuiltIn__FilterDatabase_1" localSheetId="1">#REF!</definedName>
    <definedName name="_1Excel_BuiltIn__FilterDatabase_1">#REF!</definedName>
    <definedName name="_1Z_C942D857_FEEF_4003_84FE_706D485AD0C9_.wvu.PrintArea_1" localSheetId="1">'[1]магістри ППО'!$A$1:$BA$83</definedName>
    <definedName name="_1Z_C942D857_FEEF_4003_84FE_706D485AD0C9_.wvu.PrintArea_1">'[1]магістри ППО'!$A$1:$BA$83</definedName>
    <definedName name="_2Z_C942D857_FEEF_4003_84FE_706D485AD0C9_.wvu.PrintArea_2_1" localSheetId="1">#REF!</definedName>
    <definedName name="_2Z_C942D857_FEEF_4003_84FE_706D485AD0C9_.wvu.PrintArea_2_1">#REF!</definedName>
    <definedName name="_3Z_C942D857_FEEF_4003_84FE_706D485AD0C9_.wvu.PrintTitles_2_1" localSheetId="1">#REF!</definedName>
    <definedName name="_3Z_C942D857_FEEF_4003_84FE_706D485AD0C9_.wvu.PrintTitles_2_1">#REF!</definedName>
    <definedName name="_6Z_C942D857_FEEF_4003_84FE_706D485AD0C9_.wvu.PrintArea_2" localSheetId="1">#REF!</definedName>
    <definedName name="_6Z_C942D857_FEEF_4003_84FE_706D485AD0C9_.wvu.PrintArea_2">#REF!</definedName>
    <definedName name="_7Z_C942D857_FEEF_4003_84FE_706D485AD0C9_.wvu.PrintTitles_1" localSheetId="1">'[1]магістри ППО'!$28:$35</definedName>
    <definedName name="_7Z_C942D857_FEEF_4003_84FE_706D485AD0C9_.wvu.PrintTitles_1">'[1]магістри ППО'!$28:$35</definedName>
    <definedName name="dgsdgsd">#REF!</definedName>
    <definedName name="Excel_BuiltIn__FilterDatabase" localSheetId="1">#REF!</definedName>
    <definedName name="Excel_BuiltIn__FilterDatabase">#REF!</definedName>
    <definedName name="Excel_BuiltIn_Print_Area" localSheetId="1">'[1]магістри ППО'!$A$12:$BA$83</definedName>
    <definedName name="Excel_BuiltIn_Print_Area">#REF!</definedName>
    <definedName name="fgfgd" localSheetId="1">#REF!</definedName>
    <definedName name="fgfgd">#REF!</definedName>
    <definedName name="gfgfgdfgd">#REF!</definedName>
    <definedName name="hghghg">#REF!</definedName>
    <definedName name="hhgf" localSheetId="1">#REF!</definedName>
    <definedName name="hhgf">#REF!</definedName>
    <definedName name="hjghjghj" localSheetId="1">#REF!</definedName>
    <definedName name="hjghjghj">#REF!</definedName>
    <definedName name="hjkhjkjkfff">#REF!</definedName>
    <definedName name="jghjghjgjh" localSheetId="1">#REF!</definedName>
    <definedName name="jghjghjgjh">#REF!</definedName>
    <definedName name="jkhjkhj">#REF!</definedName>
    <definedName name="jkhjkhjk" localSheetId="1">#REF!</definedName>
    <definedName name="jkhjkhjk">#REF!</definedName>
    <definedName name="lhlhjjhkhj">#REF!</definedName>
    <definedName name="lkj" localSheetId="1">#REF!</definedName>
    <definedName name="lkj">#REF!</definedName>
    <definedName name="rtyyt" localSheetId="1">#REF!</definedName>
    <definedName name="rtyyt">#REF!</definedName>
    <definedName name="sdfsd" localSheetId="1">#REF!</definedName>
    <definedName name="sdfsd">#REF!</definedName>
    <definedName name="sdfsdfsd" localSheetId="1">#REF!</definedName>
    <definedName name="sdfsdfsd">#REF!</definedName>
    <definedName name="tyrtyrt" localSheetId="1">#REF!</definedName>
    <definedName name="tyrtyrt">#REF!</definedName>
    <definedName name="tytrtrtutt">#REF!</definedName>
    <definedName name="Z_C942D857_FEEF_4003_84FE_706D485AD0C9_.wvu.PrintArea" localSheetId="1">'физика'!$A$1:$BA$125</definedName>
    <definedName name="Z_C942D857_FEEF_4003_84FE_706D485AD0C9_.wvu.PrintArea">#REF!</definedName>
    <definedName name="Z_C942D857_FEEF_4003_84FE_706D485AD0C9_.wvu.PrintArea_1" localSheetId="1">'[2]магістри ППО'!$A$1:$BA$83</definedName>
    <definedName name="Z_C942D857_FEEF_4003_84FE_706D485AD0C9_.wvu.PrintArea_1">'[2]магістри ППО'!$A$1:$BA$83</definedName>
    <definedName name="Z_C942D857_FEEF_4003_84FE_706D485AD0C9_.wvu.PrintArea_2" localSheetId="1">#REF!</definedName>
    <definedName name="Z_C942D857_FEEF_4003_84FE_706D485AD0C9_.wvu.PrintArea_2">#REF!</definedName>
    <definedName name="Z_C942D857_FEEF_4003_84FE_706D485AD0C9_.wvu.PrintTitles" localSheetId="1">'физика'!$33:$38</definedName>
    <definedName name="Z_C942D857_FEEF_4003_84FE_706D485AD0C9_.wvu.PrintTitles">#REF!</definedName>
    <definedName name="Z_C942D857_FEEF_4003_84FE_706D485AD0C9_.wvu.PrintTitles_1" localSheetId="1">'[2]магістри ППО'!$28:$35</definedName>
    <definedName name="Z_C942D857_FEEF_4003_84FE_706D485AD0C9_.wvu.PrintTitles_1">'[2]магістри ППО'!$28:$35</definedName>
    <definedName name="Z_C942D857_FEEF_4003_84FE_706D485AD0C9_.wvu.PrintTitles_2" localSheetId="1">#REF!</definedName>
    <definedName name="Z_C942D857_FEEF_4003_84FE_706D485AD0C9_.wvu.PrintTitles_2">#REF!</definedName>
    <definedName name="аварвар">#REF!</definedName>
    <definedName name="аввввввввв">#REF!</definedName>
    <definedName name="авпапвп" localSheetId="1">#REF!</definedName>
    <definedName name="авпапвп">#REF!</definedName>
    <definedName name="апр" localSheetId="1">#REF!</definedName>
    <definedName name="апр">#REF!</definedName>
    <definedName name="ббббббббббб">#REF!</definedName>
    <definedName name="вап" localSheetId="1">#REF!</definedName>
    <definedName name="вап">#REF!</definedName>
    <definedName name="вапвап">#REF!</definedName>
    <definedName name="вапварвапр" localSheetId="1">#REF!</definedName>
    <definedName name="вапварвапр">#REF!</definedName>
    <definedName name="вввввввввввввв">#REF!</definedName>
    <definedName name="віііііііі">#REF!</definedName>
    <definedName name="гне" localSheetId="1">#REF!</definedName>
    <definedName name="гне">#REF!</definedName>
    <definedName name="гшншнгш" localSheetId="1">#REF!</definedName>
    <definedName name="гшншнгш">#REF!</definedName>
    <definedName name="джжлжл">#REF!</definedName>
    <definedName name="джлжжжжжжжжжжл">#REF!</definedName>
    <definedName name="длорп">#REF!</definedName>
    <definedName name="еееееееееееее">#REF!</definedName>
    <definedName name="еку" localSheetId="1">#REF!</definedName>
    <definedName name="еку">#REF!</definedName>
    <definedName name="енкнек">#REF!</definedName>
    <definedName name="_xlnm.Print_Titles" localSheetId="1">'физика'!$33:$38</definedName>
    <definedName name="ииииииииииииии">#REF!</definedName>
    <definedName name="иииииииииииииииии">#REF!</definedName>
    <definedName name="іва" localSheetId="1">#REF!</definedName>
    <definedName name="іва">#REF!</definedName>
    <definedName name="івап">#REF!</definedName>
    <definedName name="івапрро">#REF!</definedName>
    <definedName name="іііііііііі">#REF!</definedName>
    <definedName name="кекененгенг" localSheetId="1">#REF!</definedName>
    <definedName name="кекененгенг">#REF!</definedName>
    <definedName name="кен" localSheetId="1">#REF!</definedName>
    <definedName name="кен">#REF!</definedName>
    <definedName name="кккккккк">#REF!</definedName>
    <definedName name="кненк" localSheetId="1">#REF!</definedName>
    <definedName name="кненк">#REF!</definedName>
    <definedName name="кунеукнкнкн">#REF!</definedName>
    <definedName name="лдорпав">#REF!</definedName>
    <definedName name="ллллллллллллллллл">#REF!</definedName>
    <definedName name="лоооооооо">#REF!</definedName>
    <definedName name="лор" localSheetId="1">#REF!</definedName>
    <definedName name="лор">#REF!</definedName>
    <definedName name="лорп">#REF!</definedName>
    <definedName name="лорпа">#REF!</definedName>
    <definedName name="митмтм">#REF!</definedName>
    <definedName name="мммммммммм">#REF!</definedName>
    <definedName name="нгнг" localSheetId="1">#REF!</definedName>
    <definedName name="нгнг">#REF!</definedName>
    <definedName name="_xlnm.Print_Area" localSheetId="1">'физика'!$A$1:$BA$135</definedName>
    <definedName name="оррпа">#REF!</definedName>
    <definedName name="п">#REF!</definedName>
    <definedName name="попроп">#REF!</definedName>
    <definedName name="про" localSheetId="1">#REF!</definedName>
    <definedName name="про">#REF!</definedName>
    <definedName name="прррпрп">#REF!</definedName>
    <definedName name="р">#REF!</definedName>
    <definedName name="рлрлр">#REF!</definedName>
    <definedName name="рол" localSheetId="1">#REF!</definedName>
    <definedName name="рол">#REF!</definedName>
    <definedName name="роп" localSheetId="1">#REF!</definedName>
    <definedName name="роп">#REF!</definedName>
    <definedName name="ррррррррррррр">#REF!</definedName>
    <definedName name="сссссссссссс">#REF!</definedName>
    <definedName name="т" localSheetId="1">#REF!</definedName>
    <definedName name="т">#REF!</definedName>
    <definedName name="уке" localSheetId="1">#REF!</definedName>
    <definedName name="уке">#REF!</definedName>
    <definedName name="ууцккц">#REF!</definedName>
    <definedName name="фізика" localSheetId="1">#REF!</definedName>
    <definedName name="фізика">#REF!</definedName>
    <definedName name="цукен">#REF!</definedName>
    <definedName name="цукепнрг">#REF!</definedName>
    <definedName name="чсамит">#REF!</definedName>
    <definedName name="щгшгшщг">#REF!</definedName>
  </definedNames>
  <calcPr fullCalcOnLoad="1"/>
</workbook>
</file>

<file path=xl/sharedStrings.xml><?xml version="1.0" encoding="utf-8"?>
<sst xmlns="http://schemas.openxmlformats.org/spreadsheetml/2006/main" count="488" uniqueCount="261">
  <si>
    <t>Кількість курсових робіт</t>
  </si>
  <si>
    <t>Кількість годин на тиждень</t>
  </si>
  <si>
    <t>Разом</t>
  </si>
  <si>
    <t>Лекції</t>
  </si>
  <si>
    <t>Заліки</t>
  </si>
  <si>
    <t>Розподіл за семестрами</t>
  </si>
  <si>
    <t>Шифр за ОПП</t>
  </si>
  <si>
    <t>Назва практики</t>
  </si>
  <si>
    <t>Всього</t>
  </si>
  <si>
    <t>Державна атестація</t>
  </si>
  <si>
    <t>Практика</t>
  </si>
  <si>
    <t>ІІІ. ПРАКТИКА</t>
  </si>
  <si>
    <t>П</t>
  </si>
  <si>
    <t>Канікули</t>
  </si>
  <si>
    <t>К</t>
  </si>
  <si>
    <t>С</t>
  </si>
  <si>
    <t>Теоретичне навчання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</si>
  <si>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</si>
  <si>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</si>
  <si>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</si>
  <si>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</si>
  <si>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</si>
  <si>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</si>
  <si>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</si>
  <si>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</si>
  <si>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</si>
  <si>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</si>
  <si>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</si>
  <si>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</si>
  <si>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 xml:space="preserve">Професійна кваліфікація: </t>
  </si>
  <si>
    <t xml:space="preserve">Академічна кваліфікація: </t>
  </si>
  <si>
    <t>На базі:</t>
  </si>
  <si>
    <t>Термін навчання:</t>
  </si>
  <si>
    <t xml:space="preserve">Н А В Ч А Л Ь Н И Й   П Л А Н </t>
  </si>
  <si>
    <t>Міністерство освіти і науки України</t>
  </si>
  <si>
    <t>"ЗАТВЕРДЖЕНО:"</t>
  </si>
  <si>
    <t>3 роки 10 місяців</t>
  </si>
  <si>
    <t>повної загальної середньої освіти</t>
  </si>
  <si>
    <t>І. ГРАФІК НАВЧАЛЬНОГО ПРОЦЕСУ</t>
  </si>
  <si>
    <t>Курс</t>
  </si>
  <si>
    <t>І</t>
  </si>
  <si>
    <t>ІІ</t>
  </si>
  <si>
    <t>ІІІ</t>
  </si>
  <si>
    <t>IV</t>
  </si>
  <si>
    <t>ПОЗНАЧЕННЯ:</t>
  </si>
  <si>
    <t>-</t>
  </si>
  <si>
    <t>теоретичне навчання;</t>
  </si>
  <si>
    <t>екзаменаційна сесія;</t>
  </si>
  <si>
    <t>практика;</t>
  </si>
  <si>
    <t>канікули;</t>
  </si>
  <si>
    <t>ІІ. БЮДЖЕТ ЧАСУ, тижні</t>
  </si>
  <si>
    <t>Екзаменаційна сесія</t>
  </si>
  <si>
    <t>Підготовка бакалаврської роботи</t>
  </si>
  <si>
    <t>Семестр</t>
  </si>
  <si>
    <t>Тижні</t>
  </si>
  <si>
    <t>Назва навчальної дисципліни</t>
  </si>
  <si>
    <t>I</t>
  </si>
  <si>
    <t>II</t>
  </si>
  <si>
    <t>III</t>
  </si>
  <si>
    <t>НАЗВА НАВЧАЛЬНОЇ ДИСЦИПЛІНИ</t>
  </si>
  <si>
    <t>Кількість кредитів 
ECTS</t>
  </si>
  <si>
    <t>Кількість годин</t>
  </si>
  <si>
    <t>Екзамени</t>
  </si>
  <si>
    <t>Курсові проекти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</si>
  <si>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</si>
  <si>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</si>
  <si>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</si>
  <si>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</si>
  <si>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</si>
  <si>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</si>
  <si>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IV курс</t>
  </si>
  <si>
    <t>у тому числі:</t>
  </si>
  <si>
    <t>С е м е с т р и</t>
  </si>
  <si>
    <t>Лабора-торні</t>
  </si>
  <si>
    <t>практичні</t>
  </si>
  <si>
    <t>Кількість тижнів в семестрі</t>
  </si>
  <si>
    <t>Філософія</t>
  </si>
  <si>
    <t xml:space="preserve"> атестація;</t>
  </si>
  <si>
    <t>IV.  АТЕСТАЦІЯ</t>
  </si>
  <si>
    <t>Механіка</t>
  </si>
  <si>
    <t>Електрика і магнетизм</t>
  </si>
  <si>
    <t>Оптика</t>
  </si>
  <si>
    <t>Класична механіка</t>
  </si>
  <si>
    <t>Електродинаміка</t>
  </si>
  <si>
    <t>Квантова механіка</t>
  </si>
  <si>
    <t>Методи математичної фізики</t>
  </si>
  <si>
    <t>Розподіл кредитів ECTS за курсами і семестрами</t>
  </si>
  <si>
    <t>Одеський національний університет імені І.І.Мечникова</t>
  </si>
  <si>
    <t>"ЗАТВЕРДЖУЮ:"</t>
  </si>
  <si>
    <t>Ректор     __________ І.М.Коваль</t>
  </si>
  <si>
    <t>на  засіданні Вченої Ради ОНУ імені І.І.Мечникова</t>
  </si>
  <si>
    <t>Вчений секретар        _______      С.В.Курандо</t>
  </si>
  <si>
    <t>МП</t>
  </si>
  <si>
    <t>К/П</t>
  </si>
  <si>
    <t>ЗД</t>
  </si>
  <si>
    <t>ДЕ</t>
  </si>
  <si>
    <t>Т</t>
  </si>
  <si>
    <t>Форма державної атестації (екзамен, дипломний проект (робота))</t>
  </si>
  <si>
    <t>Екзамен</t>
  </si>
  <si>
    <t>Дипломна робота</t>
  </si>
  <si>
    <t>захист бакалаврської роботи</t>
  </si>
  <si>
    <t>V. План навчального процесу</t>
  </si>
  <si>
    <t>ОБОВ'ЯЗКОВІ КОМПОНЕНТИ ОП</t>
  </si>
  <si>
    <t>Фізична культура</t>
  </si>
  <si>
    <t>Українська мова(за проф. спрямуванням)</t>
  </si>
  <si>
    <t>Іноземна мова (за проф.спрямуванням)</t>
  </si>
  <si>
    <t>1,2,3,8</t>
  </si>
  <si>
    <t>1,2,3</t>
  </si>
  <si>
    <t>Аналітична геометрія та лінійна алгебра</t>
  </si>
  <si>
    <t>1,2</t>
  </si>
  <si>
    <t>Основи векторного та тензорного аналізу</t>
  </si>
  <si>
    <t>Молекулярна фізика</t>
  </si>
  <si>
    <t>Фізика атома</t>
  </si>
  <si>
    <t>Фізика ядра і елементарних частинок</t>
  </si>
  <si>
    <t>Екологія</t>
  </si>
  <si>
    <t>Теорія ймовірності та математична статистика</t>
  </si>
  <si>
    <t>Інформатика та програмування</t>
  </si>
  <si>
    <t>Термодинаміка і статистична фіізика</t>
  </si>
  <si>
    <t>Основи сучасної електроніки</t>
  </si>
  <si>
    <t>Фізика твердого тіла</t>
  </si>
  <si>
    <t>Загальна астрономія</t>
  </si>
  <si>
    <t>ВСЬОГО</t>
  </si>
  <si>
    <t>Загальна кількість</t>
  </si>
  <si>
    <t>Кількість екзаменів</t>
  </si>
  <si>
    <t>Кількість заліків</t>
  </si>
  <si>
    <t>Декан факультету _____________________________Круглов В.Є.</t>
  </si>
  <si>
    <t xml:space="preserve">Начальник навчального відділу </t>
  </si>
  <si>
    <t>____________________Соколова Н.П.</t>
  </si>
  <si>
    <t>Диференційні та інтегральні рівняння</t>
  </si>
  <si>
    <t>Математичний аналіз</t>
  </si>
  <si>
    <t>вчитель фізики та астрономії</t>
  </si>
  <si>
    <t>бакалавр середньої освіти</t>
  </si>
  <si>
    <r>
      <t>Підготовки</t>
    </r>
    <r>
      <rPr>
        <b/>
        <u val="single"/>
        <sz val="18"/>
        <rFont val="Arial"/>
        <family val="2"/>
      </rPr>
      <t xml:space="preserve">________Бакалавра______з галузі знань___01- __Освіта </t>
    </r>
  </si>
  <si>
    <r>
      <t xml:space="preserve">     за спеціальністю</t>
    </r>
    <r>
      <rPr>
        <b/>
        <u val="single"/>
        <sz val="18"/>
        <rFont val="Arial"/>
        <family val="2"/>
      </rPr>
      <t xml:space="preserve"> 014.08- середня освіта (фізика)</t>
    </r>
  </si>
  <si>
    <r>
      <t xml:space="preserve">       Форма навчання ___</t>
    </r>
    <r>
      <rPr>
        <b/>
        <u val="single"/>
        <sz val="18"/>
        <rFont val="Arial"/>
        <family val="2"/>
      </rPr>
      <t>денна</t>
    </r>
  </si>
  <si>
    <r>
      <t>Освітньо-професійна програма ___</t>
    </r>
    <r>
      <rPr>
        <b/>
        <u val="single"/>
        <sz val="18"/>
        <rFont val="Arial"/>
        <family val="2"/>
      </rPr>
      <t xml:space="preserve"> фізика</t>
    </r>
  </si>
  <si>
    <t>ОК 1</t>
  </si>
  <si>
    <t>ОК 2</t>
  </si>
  <si>
    <t>ОК 3</t>
  </si>
  <si>
    <t>ОК 4</t>
  </si>
  <si>
    <t>ОК 5</t>
  </si>
  <si>
    <t>ОК 8</t>
  </si>
  <si>
    <t>ОК 9</t>
  </si>
  <si>
    <t>ОК 10</t>
  </si>
  <si>
    <t>ОК 11</t>
  </si>
  <si>
    <t xml:space="preserve">Педагогіка </t>
  </si>
  <si>
    <t>ОК 12</t>
  </si>
  <si>
    <t>ОК 13</t>
  </si>
  <si>
    <t>Психологія</t>
  </si>
  <si>
    <t>Історія педагогіки</t>
  </si>
  <si>
    <t>ОК 14</t>
  </si>
  <si>
    <t>ОК 15</t>
  </si>
  <si>
    <t>Методика навчання фізики</t>
  </si>
  <si>
    <t xml:space="preserve">Вікова фізіологія, шкільна гігієна з основами медичних знань </t>
  </si>
  <si>
    <t>ОК 16</t>
  </si>
  <si>
    <t>ОК 17</t>
  </si>
  <si>
    <t xml:space="preserve">Теоретичні і практичні основи шкільного курсу фізики </t>
  </si>
  <si>
    <t>ОК 18</t>
  </si>
  <si>
    <t>Методика викладання астрономії</t>
  </si>
  <si>
    <t>Педагогічна практика</t>
  </si>
  <si>
    <t>Навчальна практика</t>
  </si>
  <si>
    <t>Курсова робота з методики викладання фізики</t>
  </si>
  <si>
    <t>Основи векторного і тензорного аналізу</t>
  </si>
  <si>
    <t>Педагогічна</t>
  </si>
  <si>
    <t xml:space="preserve">Навчальна </t>
  </si>
  <si>
    <t>1.1.Дисципліни циклу гуманітарної підготовки</t>
  </si>
  <si>
    <t>1.Дисципліни циклу загальної підготовки</t>
  </si>
  <si>
    <t>1.2.Дисципліни циклу фундаментальної підготовки</t>
  </si>
  <si>
    <t>2. Дисципліни циклу професійної підготовкии</t>
  </si>
  <si>
    <t>2.1. Дисципліни циклу психолого-педагогічної підготовки підготовки</t>
  </si>
  <si>
    <t>2.2. Дисципліни циклу науково-предметної підготовки</t>
  </si>
  <si>
    <t>Всього за обов'язкові компоненти ОП</t>
  </si>
  <si>
    <t>Астрофізика</t>
  </si>
  <si>
    <t>Фізика напівпровідників і напівпровідникових приладів</t>
  </si>
  <si>
    <t>Науковий семінар за тематикою дипломних робіт</t>
  </si>
  <si>
    <t>ОК 21</t>
  </si>
  <si>
    <t>Методика викладання фізики та астрономії</t>
  </si>
  <si>
    <t>Комплексний фаховий іспит з фізики та методики викладання</t>
  </si>
  <si>
    <t>Соціологія</t>
  </si>
  <si>
    <t>Політологія</t>
  </si>
  <si>
    <t>ОК 23</t>
  </si>
  <si>
    <t>ВБ 1.01</t>
  </si>
  <si>
    <t>ВБ 1.02</t>
  </si>
  <si>
    <t>ВБ 1.03</t>
  </si>
  <si>
    <t>ВБ 1.04</t>
  </si>
  <si>
    <t>ВБ 1.05</t>
  </si>
  <si>
    <t>ВБ 1.06</t>
  </si>
  <si>
    <t>ВБ 1.07</t>
  </si>
  <si>
    <t>ВБ 1.08</t>
  </si>
  <si>
    <t>ВБ 1.09</t>
  </si>
  <si>
    <t>ВБ 1.11</t>
  </si>
  <si>
    <t>ВБ 2.01</t>
  </si>
  <si>
    <t>ВБ 2.02</t>
  </si>
  <si>
    <t>ВБ 2.03</t>
  </si>
  <si>
    <t>ВБ 2.04</t>
  </si>
  <si>
    <t>ВБ 2.05</t>
  </si>
  <si>
    <t>ВБ 2.06</t>
  </si>
  <si>
    <t>ВБ 2.07</t>
  </si>
  <si>
    <t>ВБ 2.08</t>
  </si>
  <si>
    <t>ВБ 2.09</t>
  </si>
  <si>
    <t>ВБ 2.11</t>
  </si>
  <si>
    <t>Нанотехнології</t>
  </si>
  <si>
    <t>Ділова англійська мова</t>
  </si>
  <si>
    <t>Правознавство</t>
  </si>
  <si>
    <t>Інтелектуальна власність</t>
  </si>
  <si>
    <t>Всього за вибіркові компонети</t>
  </si>
  <si>
    <t>Хімія</t>
  </si>
  <si>
    <t>Анатомія і фізіологія людини</t>
  </si>
  <si>
    <t>Лінійна алгебра</t>
  </si>
  <si>
    <t>Фізика горіння</t>
  </si>
  <si>
    <t>Методика викладання математики в середній школі</t>
  </si>
  <si>
    <t>Методи навчання математики</t>
  </si>
  <si>
    <t>Технології дистанційного навчання</t>
  </si>
  <si>
    <t>Астрономія у середній школі</t>
  </si>
  <si>
    <t>Фізичні основи пожевибухонебезпеки</t>
  </si>
  <si>
    <t>ВБ 1.12</t>
  </si>
  <si>
    <t>ВБ 2.12</t>
  </si>
  <si>
    <t>ВБ 2.13</t>
  </si>
  <si>
    <t>ВБ 1.13</t>
  </si>
  <si>
    <t>ВБ 1.14</t>
  </si>
  <si>
    <t>ВБ 2.14</t>
  </si>
  <si>
    <t>ВБ 2.15</t>
  </si>
  <si>
    <t>ВБ 1.15</t>
  </si>
  <si>
    <t>Курсова робота з педагогіки</t>
  </si>
  <si>
    <t>Курсова робота з психології</t>
  </si>
  <si>
    <t>Курсова робота з фізики</t>
  </si>
  <si>
    <t>Курсова робота з астрономії</t>
  </si>
  <si>
    <t xml:space="preserve">Пакети прикладних програм для моделювання фізичних об'єктів і явищ </t>
  </si>
  <si>
    <t>Компьютерні методи розв'язування задач з фізики</t>
  </si>
  <si>
    <t>3,4</t>
  </si>
  <si>
    <t>STEM- і SCRUM-освіта</t>
  </si>
  <si>
    <t>ОК 22</t>
  </si>
  <si>
    <t>ОК 24</t>
  </si>
  <si>
    <t>ВБ 1.16</t>
  </si>
  <si>
    <t>ВБ 2.16</t>
  </si>
  <si>
    <t>3.ВИБІРКОВІ КОМПОНЕНТИ ОП (СТУДЕНТ ОБИРАЄ ПО ОДНІЙ ДИСЦИПЛІНІ З ДВОХ ВИБІРКОВИХ БЛОКІВ, 1 або 2)</t>
  </si>
  <si>
    <t>Науковий семінар (за тематикою дипломних робіт)</t>
  </si>
  <si>
    <t>Фізика напівпровідників і діелектриків</t>
  </si>
  <si>
    <t>Разом за дисципліни загальної підготовки</t>
  </si>
  <si>
    <t>ОК 6.1</t>
  </si>
  <si>
    <t>ОК 6.2</t>
  </si>
  <si>
    <t>ОК 6.3</t>
  </si>
  <si>
    <t>ОК 6.4</t>
  </si>
  <si>
    <t>ОК 6.5</t>
  </si>
  <si>
    <t>ОК 6.6</t>
  </si>
  <si>
    <t>ОК 7</t>
  </si>
  <si>
    <t xml:space="preserve">ОК 19.1 </t>
  </si>
  <si>
    <t xml:space="preserve">ОК 19.2 </t>
  </si>
  <si>
    <t>ОК 19.3</t>
  </si>
  <si>
    <t>ОК 19.4</t>
  </si>
  <si>
    <t>ОК 19.5</t>
  </si>
  <si>
    <t>ОК 20</t>
  </si>
  <si>
    <t>Основи мікро- і наноелектроніки</t>
  </si>
  <si>
    <t>ВБ 1.10</t>
  </si>
  <si>
    <t>ВБ 2.10</t>
  </si>
  <si>
    <t>Фінансове прогнозування</t>
  </si>
  <si>
    <t>Історія України</t>
  </si>
  <si>
    <t>Безпека життєдіяльності та охорона праці</t>
  </si>
  <si>
    <t>"_______" __________________2020__ року</t>
  </si>
  <si>
    <t>протокол № 7     від   26.05       2020 року</t>
  </si>
  <si>
    <t>Проректор з науково-педагогічної роботи ____________ Запорожченко О.В.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</si>
</sst>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2"/>
    </font>
    <font>
      <sz val="14"/>
      <color indexed="8"/>
      <name val="Times New Roman"/>
      <family val="2"/>
    </font>
    <font>
      <sz val="2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i/>
      <sz val="22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i/>
      <sz val="18"/>
      <name val="Arial"/>
      <family val="2"/>
    </font>
    <font>
      <b/>
      <i/>
      <sz val="20"/>
      <name val="Arial"/>
      <family val="2"/>
    </font>
    <font>
      <sz val="8"/>
      <name val="Arial Cyr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medium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/>
      <bottom style="thin"/>
    </border>
    <border>
      <left>
        <color indexed="63"/>
      </left>
      <right style="thin">
        <color indexed="8"/>
      </right>
      <top/>
      <bottom style="thin"/>
    </border>
    <border>
      <left>
        <color indexed="63"/>
      </left>
      <right/>
      <top style="thin">
        <color indexed="8"/>
      </top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7" borderId="1" applyNumberFormat="0" applyAlignment="0" applyProtection="0"/>
    <xf numFmtId="0" fontId="17" fillId="21" borderId="2" applyNumberFormat="0" applyAlignment="0" applyProtection="0"/>
    <xf numFmtId="0" fontId="18" fillId="21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4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2" borderId="7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11" fillId="0" borderId="0">
      <alignment/>
      <protection/>
    </xf>
    <xf numFmtId="0" fontId="0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73">
    <xf numFmtId="0" fontId="0" fillId="0" borderId="0" xfId="0" applyAlignment="1">
      <alignment/>
    </xf>
    <xf numFmtId="0" fontId="2" fillId="25" borderId="0" xfId="60" applyFont="1" applyFill="1" applyAlignment="1">
      <alignment horizontal="center" vertical="center"/>
      <protection/>
    </xf>
    <xf numFmtId="0" fontId="3" fillId="25" borderId="0" xfId="60" applyFont="1" applyFill="1" applyAlignment="1">
      <alignment horizontal="center" vertical="center"/>
      <protection/>
    </xf>
    <xf numFmtId="0" fontId="4" fillId="25" borderId="0" xfId="60" applyFont="1" applyFill="1" applyAlignment="1">
      <alignment horizontal="center" vertical="center"/>
      <protection/>
    </xf>
    <xf numFmtId="0" fontId="8" fillId="25" borderId="0" xfId="60" applyFont="1" applyFill="1" applyAlignment="1">
      <alignment horizontal="center" vertical="center"/>
      <protection/>
    </xf>
    <xf numFmtId="0" fontId="3" fillId="25" borderId="0" xfId="60" applyFont="1" applyFill="1" applyBorder="1" applyAlignment="1">
      <alignment horizontal="center" vertical="center"/>
      <protection/>
    </xf>
    <xf numFmtId="0" fontId="5" fillId="25" borderId="0" xfId="60" applyFont="1" applyFill="1" applyBorder="1" applyAlignment="1">
      <alignment vertical="top"/>
      <protection/>
    </xf>
    <xf numFmtId="0" fontId="3" fillId="25" borderId="0" xfId="60" applyFont="1" applyFill="1" applyAlignment="1">
      <alignment vertical="center"/>
      <protection/>
    </xf>
    <xf numFmtId="0" fontId="5" fillId="25" borderId="0" xfId="60" applyFont="1" applyFill="1" applyBorder="1" applyAlignment="1">
      <alignment vertical="center"/>
      <protection/>
    </xf>
    <xf numFmtId="0" fontId="4" fillId="25" borderId="0" xfId="60" applyFont="1" applyFill="1" applyAlignment="1">
      <alignment horizontal="center"/>
      <protection/>
    </xf>
    <xf numFmtId="0" fontId="2" fillId="25" borderId="0" xfId="60" applyFont="1" applyFill="1" applyAlignment="1">
      <alignment horizontal="center" vertical="top"/>
      <protection/>
    </xf>
    <xf numFmtId="0" fontId="3" fillId="25" borderId="0" xfId="60" applyFont="1" applyFill="1" applyAlignment="1">
      <alignment horizontal="center" vertical="top"/>
      <protection/>
    </xf>
    <xf numFmtId="0" fontId="10" fillId="25" borderId="0" xfId="60" applyFont="1" applyFill="1" applyBorder="1" applyAlignment="1">
      <alignment vertical="center"/>
      <protection/>
    </xf>
    <xf numFmtId="0" fontId="3" fillId="25" borderId="0" xfId="60" applyFont="1" applyFill="1" applyBorder="1" applyAlignment="1">
      <alignment horizontal="left" vertical="center"/>
      <protection/>
    </xf>
    <xf numFmtId="0" fontId="9" fillId="25" borderId="0" xfId="60" applyFont="1" applyFill="1" applyAlignment="1">
      <alignment horizontal="center" vertical="center"/>
      <protection/>
    </xf>
    <xf numFmtId="0" fontId="6" fillId="25" borderId="0" xfId="60" applyFont="1" applyFill="1" applyAlignment="1">
      <alignment horizontal="center" vertical="center"/>
      <protection/>
    </xf>
    <xf numFmtId="0" fontId="5" fillId="25" borderId="0" xfId="60" applyFont="1" applyFill="1" applyAlignment="1">
      <alignment vertical="center"/>
      <protection/>
    </xf>
    <xf numFmtId="0" fontId="3" fillId="25" borderId="0" xfId="60" applyFont="1" applyFill="1" applyAlignment="1">
      <alignment horizontal="center"/>
      <protection/>
    </xf>
    <xf numFmtId="0" fontId="3" fillId="25" borderId="0" xfId="60" applyFont="1" applyFill="1" applyAlignment="1">
      <alignment/>
      <protection/>
    </xf>
    <xf numFmtId="0" fontId="13" fillId="25" borderId="0" xfId="60" applyFont="1" applyFill="1" applyAlignment="1">
      <alignment horizontal="center" vertical="center"/>
      <protection/>
    </xf>
    <xf numFmtId="0" fontId="12" fillId="25" borderId="0" xfId="60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5" fillId="25" borderId="0" xfId="60" applyFont="1" applyFill="1" applyBorder="1" applyAlignment="1">
      <alignment horizontal="center" vertical="center"/>
      <protection/>
    </xf>
    <xf numFmtId="0" fontId="5" fillId="25" borderId="10" xfId="60" applyFont="1" applyFill="1" applyBorder="1" applyAlignment="1">
      <alignment horizontal="center" vertical="center"/>
      <protection/>
    </xf>
    <xf numFmtId="0" fontId="4" fillId="25" borderId="0" xfId="60" applyFont="1" applyFill="1" applyBorder="1" applyAlignment="1">
      <alignment horizontal="center" vertical="center"/>
      <protection/>
    </xf>
    <xf numFmtId="0" fontId="4" fillId="25" borderId="11" xfId="60" applyFont="1" applyFill="1" applyBorder="1" applyAlignment="1">
      <alignment horizontal="center" vertical="center"/>
      <protection/>
    </xf>
    <xf numFmtId="0" fontId="5" fillId="25" borderId="0" xfId="60" applyFont="1" applyFill="1" applyAlignment="1">
      <alignment vertical="top" wrapText="1"/>
      <protection/>
    </xf>
    <xf numFmtId="0" fontId="5" fillId="25" borderId="0" xfId="60" applyFont="1" applyFill="1" applyBorder="1" applyAlignment="1">
      <alignment vertical="top" wrapText="1"/>
      <protection/>
    </xf>
    <xf numFmtId="0" fontId="4" fillId="25" borderId="0" xfId="60" applyFont="1" applyFill="1" applyAlignment="1">
      <alignment vertical="center"/>
      <protection/>
    </xf>
    <xf numFmtId="0" fontId="4" fillId="25" borderId="0" xfId="60" applyFont="1" applyFill="1" applyBorder="1" applyAlignment="1">
      <alignment horizontal="left" vertical="center"/>
      <protection/>
    </xf>
    <xf numFmtId="0" fontId="5" fillId="25" borderId="0" xfId="60" applyFont="1" applyFill="1" applyAlignment="1">
      <alignment horizontal="center" vertical="center"/>
      <protection/>
    </xf>
    <xf numFmtId="0" fontId="4" fillId="25" borderId="0" xfId="60" applyFont="1" applyFill="1" applyBorder="1" applyAlignment="1">
      <alignment vertical="top"/>
      <protection/>
    </xf>
    <xf numFmtId="0" fontId="4" fillId="25" borderId="0" xfId="60" applyFont="1" applyFill="1" applyAlignment="1">
      <alignment horizontal="center" vertical="top"/>
      <protection/>
    </xf>
    <xf numFmtId="0" fontId="4" fillId="25" borderId="0" xfId="60" applyFont="1" applyFill="1" applyAlignment="1">
      <alignment horizontal="left"/>
      <protection/>
    </xf>
    <xf numFmtId="0" fontId="31" fillId="25" borderId="0" xfId="60" applyFont="1" applyFill="1" applyAlignment="1">
      <alignment horizontal="center" vertical="center"/>
      <protection/>
    </xf>
    <xf numFmtId="0" fontId="32" fillId="25" borderId="0" xfId="60" applyFont="1" applyFill="1" applyAlignment="1">
      <alignment horizontal="center" vertical="center"/>
      <protection/>
    </xf>
    <xf numFmtId="0" fontId="32" fillId="25" borderId="0" xfId="60" applyFont="1" applyFill="1" applyBorder="1" applyAlignment="1">
      <alignment vertical="center"/>
      <protection/>
    </xf>
    <xf numFmtId="0" fontId="31" fillId="25" borderId="0" xfId="60" applyFont="1" applyFill="1" applyAlignment="1">
      <alignment horizontal="right" vertical="top"/>
      <protection/>
    </xf>
    <xf numFmtId="0" fontId="32" fillId="25" borderId="0" xfId="60" applyFont="1" applyFill="1" applyAlignment="1">
      <alignment vertical="top"/>
      <protection/>
    </xf>
    <xf numFmtId="0" fontId="5" fillId="25" borderId="0" xfId="60" applyFont="1" applyFill="1" applyBorder="1" applyAlignment="1">
      <alignment/>
      <protection/>
    </xf>
    <xf numFmtId="0" fontId="4" fillId="25" borderId="0" xfId="60" applyFont="1" applyFill="1" applyBorder="1" applyAlignment="1">
      <alignment wrapText="1"/>
      <protection/>
    </xf>
    <xf numFmtId="0" fontId="32" fillId="25" borderId="0" xfId="60" applyFont="1" applyFill="1" applyBorder="1" applyAlignment="1">
      <alignment vertical="top"/>
      <protection/>
    </xf>
    <xf numFmtId="0" fontId="31" fillId="25" borderId="0" xfId="60" applyFont="1" applyFill="1" applyAlignment="1">
      <alignment horizontal="right"/>
      <protection/>
    </xf>
    <xf numFmtId="0" fontId="8" fillId="26" borderId="12" xfId="60" applyFont="1" applyFill="1" applyBorder="1" applyAlignment="1">
      <alignment horizontal="center" vertical="center"/>
      <protection/>
    </xf>
    <xf numFmtId="0" fontId="8" fillId="26" borderId="13" xfId="60" applyFont="1" applyFill="1" applyBorder="1" applyAlignment="1">
      <alignment horizontal="center" vertical="center"/>
      <protection/>
    </xf>
    <xf numFmtId="0" fontId="32" fillId="25" borderId="0" xfId="60" applyFont="1" applyFill="1" applyAlignment="1">
      <alignment/>
      <protection/>
    </xf>
    <xf numFmtId="0" fontId="31" fillId="25" borderId="0" xfId="60" applyFont="1" applyFill="1" applyAlignment="1">
      <alignment horizontal="left" vertical="center"/>
      <protection/>
    </xf>
    <xf numFmtId="0" fontId="4" fillId="25" borderId="0" xfId="60" applyFont="1" applyFill="1" applyBorder="1" applyAlignment="1">
      <alignment horizontal="left" vertical="top" wrapText="1"/>
      <protection/>
    </xf>
    <xf numFmtId="0" fontId="4" fillId="25" borderId="0" xfId="60" applyFont="1" applyFill="1" applyAlignment="1">
      <alignment horizontal="right"/>
      <protection/>
    </xf>
    <xf numFmtId="0" fontId="5" fillId="25" borderId="0" xfId="60" applyFont="1" applyFill="1" applyAlignment="1">
      <alignment/>
      <protection/>
    </xf>
    <xf numFmtId="0" fontId="4" fillId="25" borderId="0" xfId="60" applyFont="1" applyFill="1" applyAlignment="1">
      <alignment/>
      <protection/>
    </xf>
    <xf numFmtId="0" fontId="4" fillId="25" borderId="0" xfId="60" applyFont="1" applyFill="1" applyAlignment="1">
      <alignment vertical="top"/>
      <protection/>
    </xf>
    <xf numFmtId="0" fontId="4" fillId="25" borderId="0" xfId="60" applyFont="1" applyFill="1" applyAlignment="1">
      <alignment horizontal="right" vertical="center"/>
      <protection/>
    </xf>
    <xf numFmtId="0" fontId="5" fillId="25" borderId="0" xfId="60" applyFont="1" applyFill="1" applyAlignment="1">
      <alignment horizontal="left" vertical="center"/>
      <protection/>
    </xf>
    <xf numFmtId="0" fontId="33" fillId="25" borderId="0" xfId="60" applyFont="1" applyFill="1" applyAlignment="1">
      <alignment vertical="center"/>
      <protection/>
    </xf>
    <xf numFmtId="0" fontId="4" fillId="25" borderId="14" xfId="60" applyFont="1" applyFill="1" applyBorder="1" applyAlignment="1">
      <alignment horizontal="center" vertical="center" textRotation="90"/>
      <protection/>
    </xf>
    <xf numFmtId="0" fontId="4" fillId="25" borderId="15" xfId="60" applyFont="1" applyFill="1" applyBorder="1" applyAlignment="1">
      <alignment horizontal="center" vertical="center" textRotation="90"/>
      <protection/>
    </xf>
    <xf numFmtId="0" fontId="5" fillId="25" borderId="16" xfId="60" applyFont="1" applyFill="1" applyBorder="1" applyAlignment="1">
      <alignment horizontal="center" vertical="center"/>
      <protection/>
    </xf>
    <xf numFmtId="0" fontId="4" fillId="25" borderId="17" xfId="60" applyFont="1" applyFill="1" applyBorder="1" applyAlignment="1">
      <alignment horizontal="center" vertical="center"/>
      <protection/>
    </xf>
    <xf numFmtId="0" fontId="4" fillId="25" borderId="18" xfId="60" applyFont="1" applyFill="1" applyBorder="1" applyAlignment="1">
      <alignment horizontal="center" vertical="center"/>
      <protection/>
    </xf>
    <xf numFmtId="0" fontId="4" fillId="25" borderId="19" xfId="60" applyFont="1" applyFill="1" applyBorder="1" applyAlignment="1">
      <alignment horizontal="center" vertical="center"/>
      <protection/>
    </xf>
    <xf numFmtId="0" fontId="4" fillId="25" borderId="20" xfId="60" applyFont="1" applyFill="1" applyBorder="1" applyAlignment="1">
      <alignment horizontal="center" vertical="center"/>
      <protection/>
    </xf>
    <xf numFmtId="0" fontId="5" fillId="25" borderId="21" xfId="60" applyFont="1" applyFill="1" applyBorder="1" applyAlignment="1">
      <alignment horizontal="center" vertical="center"/>
      <protection/>
    </xf>
    <xf numFmtId="0" fontId="4" fillId="25" borderId="14" xfId="60" applyFont="1" applyFill="1" applyBorder="1" applyAlignment="1">
      <alignment horizontal="center" vertical="center"/>
      <protection/>
    </xf>
    <xf numFmtId="0" fontId="4" fillId="25" borderId="15" xfId="60" applyFont="1" applyFill="1" applyBorder="1" applyAlignment="1">
      <alignment horizontal="center" vertical="center"/>
      <protection/>
    </xf>
    <xf numFmtId="0" fontId="5" fillId="25" borderId="11" xfId="60" applyFont="1" applyFill="1" applyBorder="1" applyAlignment="1">
      <alignment horizontal="center" vertical="center"/>
      <protection/>
    </xf>
    <xf numFmtId="49" fontId="4" fillId="25" borderId="0" xfId="60" applyNumberFormat="1" applyFont="1" applyFill="1" applyAlignment="1">
      <alignment horizontal="center" vertical="center"/>
      <protection/>
    </xf>
    <xf numFmtId="0" fontId="4" fillId="25" borderId="0" xfId="60" applyFont="1" applyFill="1" applyAlignment="1">
      <alignment horizontal="center" vertical="center" textRotation="90" wrapText="1"/>
      <protection/>
    </xf>
    <xf numFmtId="0" fontId="4" fillId="25" borderId="0" xfId="60" applyFont="1" applyFill="1" applyBorder="1" applyAlignment="1">
      <alignment horizontal="center" vertical="center" textRotation="90" wrapText="1"/>
      <protection/>
    </xf>
    <xf numFmtId="0" fontId="4" fillId="26" borderId="0" xfId="60" applyFont="1" applyFill="1" applyBorder="1" applyAlignment="1">
      <alignment horizontal="center" vertical="center"/>
      <protection/>
    </xf>
    <xf numFmtId="0" fontId="4" fillId="25" borderId="0" xfId="60" applyFont="1" applyFill="1" applyBorder="1" applyAlignment="1">
      <alignment vertical="center" wrapText="1"/>
      <protection/>
    </xf>
    <xf numFmtId="0" fontId="4" fillId="25" borderId="0" xfId="60" applyFont="1" applyFill="1" applyBorder="1" applyAlignment="1">
      <alignment vertical="center"/>
      <protection/>
    </xf>
    <xf numFmtId="0" fontId="8" fillId="25" borderId="22" xfId="60" applyFont="1" applyFill="1" applyBorder="1" applyAlignment="1">
      <alignment horizontal="center" vertical="center"/>
      <protection/>
    </xf>
    <xf numFmtId="0" fontId="10" fillId="25" borderId="0" xfId="60" applyFont="1" applyFill="1" applyAlignment="1">
      <alignment vertical="top" wrapText="1"/>
      <protection/>
    </xf>
    <xf numFmtId="0" fontId="10" fillId="25" borderId="0" xfId="60" applyFont="1" applyFill="1" applyBorder="1" applyAlignment="1">
      <alignment vertical="top" wrapText="1"/>
      <protection/>
    </xf>
    <xf numFmtId="0" fontId="10" fillId="25" borderId="0" xfId="60" applyFont="1" applyFill="1" applyAlignment="1">
      <alignment vertical="top"/>
      <protection/>
    </xf>
    <xf numFmtId="0" fontId="3" fillId="25" borderId="0" xfId="60" applyFont="1" applyFill="1" applyBorder="1" applyAlignment="1">
      <alignment horizontal="center" vertical="top"/>
      <protection/>
    </xf>
    <xf numFmtId="0" fontId="7" fillId="25" borderId="0" xfId="60" applyFont="1" applyFill="1" applyAlignment="1">
      <alignment vertical="top" wrapText="1"/>
      <protection/>
    </xf>
    <xf numFmtId="0" fontId="8" fillId="25" borderId="0" xfId="60" applyFont="1" applyFill="1" applyAlignment="1" applyProtection="1">
      <alignment horizontal="center" vertical="center"/>
      <protection locked="0"/>
    </xf>
    <xf numFmtId="0" fontId="7" fillId="25" borderId="0" xfId="60" applyFont="1" applyFill="1" applyAlignment="1" applyProtection="1">
      <alignment horizontal="center" vertical="center"/>
      <protection locked="0"/>
    </xf>
    <xf numFmtId="0" fontId="8" fillId="25" borderId="23" xfId="60" applyFont="1" applyFill="1" applyBorder="1" applyAlignment="1">
      <alignment horizontal="center" vertical="center"/>
      <protection/>
    </xf>
    <xf numFmtId="0" fontId="8" fillId="25" borderId="24" xfId="60" applyFont="1" applyFill="1" applyBorder="1" applyAlignment="1">
      <alignment horizontal="center" vertical="center"/>
      <protection/>
    </xf>
    <xf numFmtId="0" fontId="8" fillId="25" borderId="25" xfId="60" applyFont="1" applyFill="1" applyBorder="1" applyAlignment="1">
      <alignment horizontal="center" vertical="center"/>
      <protection/>
    </xf>
    <xf numFmtId="0" fontId="8" fillId="25" borderId="23" xfId="60" applyFont="1" applyFill="1" applyBorder="1" applyAlignment="1">
      <alignment vertical="center"/>
      <protection/>
    </xf>
    <xf numFmtId="0" fontId="8" fillId="25" borderId="20" xfId="60" applyFont="1" applyFill="1" applyBorder="1" applyAlignment="1">
      <alignment vertical="center"/>
      <protection/>
    </xf>
    <xf numFmtId="0" fontId="8" fillId="25" borderId="26" xfId="60" applyFont="1" applyFill="1" applyBorder="1" applyAlignment="1">
      <alignment horizontal="center" vertical="center"/>
      <protection/>
    </xf>
    <xf numFmtId="0" fontId="8" fillId="25" borderId="27" xfId="60" applyFont="1" applyFill="1" applyBorder="1" applyAlignment="1">
      <alignment vertical="center"/>
      <protection/>
    </xf>
    <xf numFmtId="0" fontId="8" fillId="25" borderId="28" xfId="60" applyFont="1" applyFill="1" applyBorder="1" applyAlignment="1">
      <alignment vertical="center"/>
      <protection/>
    </xf>
    <xf numFmtId="0" fontId="8" fillId="25" borderId="29" xfId="60" applyFont="1" applyFill="1" applyBorder="1" applyAlignment="1">
      <alignment vertical="center"/>
      <protection/>
    </xf>
    <xf numFmtId="0" fontId="8" fillId="25" borderId="30" xfId="60" applyFont="1" applyFill="1" applyBorder="1" applyAlignment="1">
      <alignment vertical="center"/>
      <protection/>
    </xf>
    <xf numFmtId="0" fontId="8" fillId="25" borderId="13" xfId="60" applyFont="1" applyFill="1" applyBorder="1" applyAlignment="1">
      <alignment horizontal="center" vertical="center"/>
      <protection/>
    </xf>
    <xf numFmtId="0" fontId="8" fillId="25" borderId="12" xfId="60" applyFont="1" applyFill="1" applyBorder="1" applyAlignment="1">
      <alignment horizontal="center" vertical="center"/>
      <protection/>
    </xf>
    <xf numFmtId="0" fontId="8" fillId="25" borderId="31" xfId="60" applyFont="1" applyFill="1" applyBorder="1" applyAlignment="1">
      <alignment horizontal="center" vertical="center"/>
      <protection/>
    </xf>
    <xf numFmtId="0" fontId="8" fillId="25" borderId="13" xfId="60" applyFont="1" applyFill="1" applyBorder="1" applyAlignment="1">
      <alignment vertical="center"/>
      <protection/>
    </xf>
    <xf numFmtId="0" fontId="8" fillId="25" borderId="18" xfId="60" applyFont="1" applyFill="1" applyBorder="1" applyAlignment="1">
      <alignment vertical="center"/>
      <protection/>
    </xf>
    <xf numFmtId="2" fontId="8" fillId="25" borderId="32" xfId="60" applyNumberFormat="1" applyFont="1" applyFill="1" applyBorder="1" applyAlignment="1">
      <alignment horizontal="center" vertical="center"/>
      <protection/>
    </xf>
    <xf numFmtId="2" fontId="8" fillId="25" borderId="13" xfId="60" applyNumberFormat="1" applyFont="1" applyFill="1" applyBorder="1" applyAlignment="1">
      <alignment horizontal="center" vertical="center"/>
      <protection/>
    </xf>
    <xf numFmtId="0" fontId="8" fillId="25" borderId="33" xfId="60" applyFont="1" applyFill="1" applyBorder="1" applyAlignment="1">
      <alignment horizontal="center" vertical="center"/>
      <protection/>
    </xf>
    <xf numFmtId="0" fontId="34" fillId="25" borderId="34" xfId="60" applyFont="1" applyFill="1" applyBorder="1" applyAlignment="1">
      <alignment vertical="center"/>
      <protection/>
    </xf>
    <xf numFmtId="0" fontId="34" fillId="25" borderId="35" xfId="60" applyFont="1" applyFill="1" applyBorder="1" applyAlignment="1">
      <alignment vertical="center"/>
      <protection/>
    </xf>
    <xf numFmtId="0" fontId="8" fillId="26" borderId="23" xfId="60" applyFont="1" applyFill="1" applyBorder="1" applyAlignment="1">
      <alignment horizontal="center" vertical="center"/>
      <protection/>
    </xf>
    <xf numFmtId="0" fontId="8" fillId="26" borderId="20" xfId="60" applyFont="1" applyFill="1" applyBorder="1" applyAlignment="1">
      <alignment horizontal="left" vertical="center"/>
      <protection/>
    </xf>
    <xf numFmtId="0" fontId="8" fillId="26" borderId="20" xfId="60" applyFont="1" applyFill="1" applyBorder="1" applyAlignment="1">
      <alignment vertical="center"/>
      <protection/>
    </xf>
    <xf numFmtId="0" fontId="8" fillId="25" borderId="25" xfId="60" applyFont="1" applyFill="1" applyBorder="1" applyAlignment="1">
      <alignment vertical="center"/>
      <protection/>
    </xf>
    <xf numFmtId="0" fontId="8" fillId="26" borderId="29" xfId="60" applyFont="1" applyFill="1" applyBorder="1" applyAlignment="1">
      <alignment vertical="center"/>
      <protection/>
    </xf>
    <xf numFmtId="0" fontId="8" fillId="26" borderId="30" xfId="60" applyFont="1" applyFill="1" applyBorder="1" applyAlignment="1">
      <alignment horizontal="left" vertical="center"/>
      <protection/>
    </xf>
    <xf numFmtId="0" fontId="8" fillId="25" borderId="31" xfId="60" applyFont="1" applyFill="1" applyBorder="1" applyAlignment="1">
      <alignment vertical="center"/>
      <protection/>
    </xf>
    <xf numFmtId="0" fontId="8" fillId="25" borderId="18" xfId="60" applyFont="1" applyFill="1" applyBorder="1" applyAlignment="1">
      <alignment horizontal="left" vertical="center"/>
      <protection/>
    </xf>
    <xf numFmtId="0" fontId="8" fillId="26" borderId="32" xfId="60" applyFont="1" applyFill="1" applyBorder="1" applyAlignment="1">
      <alignment horizontal="center" vertical="center"/>
      <protection/>
    </xf>
    <xf numFmtId="0" fontId="8" fillId="26" borderId="13" xfId="60" applyFont="1" applyFill="1" applyBorder="1" applyAlignment="1">
      <alignment vertical="center"/>
      <protection/>
    </xf>
    <xf numFmtId="0" fontId="8" fillId="26" borderId="18" xfId="60" applyFont="1" applyFill="1" applyBorder="1" applyAlignment="1">
      <alignment horizontal="left" vertical="center"/>
      <protection/>
    </xf>
    <xf numFmtId="0" fontId="8" fillId="26" borderId="23" xfId="60" applyFont="1" applyFill="1" applyBorder="1" applyAlignment="1">
      <alignment vertical="center"/>
      <protection/>
    </xf>
    <xf numFmtId="0" fontId="34" fillId="26" borderId="35" xfId="60" applyFont="1" applyFill="1" applyBorder="1" applyAlignment="1">
      <alignment vertical="center"/>
      <protection/>
    </xf>
    <xf numFmtId="14" fontId="8" fillId="25" borderId="36" xfId="60" applyNumberFormat="1" applyFont="1" applyFill="1" applyBorder="1" applyAlignment="1">
      <alignment vertical="center"/>
      <protection/>
    </xf>
    <xf numFmtId="0" fontId="8" fillId="25" borderId="37" xfId="60" applyFont="1" applyFill="1" applyBorder="1" applyAlignment="1">
      <alignment horizontal="left" vertical="center"/>
      <protection/>
    </xf>
    <xf numFmtId="0" fontId="8" fillId="25" borderId="38" xfId="60" applyFont="1" applyFill="1" applyBorder="1" applyAlignment="1" quotePrefix="1">
      <alignment vertical="center"/>
      <protection/>
    </xf>
    <xf numFmtId="0" fontId="8" fillId="25" borderId="39" xfId="60" applyFont="1" applyFill="1" applyBorder="1" applyAlignment="1">
      <alignment vertical="center"/>
      <protection/>
    </xf>
    <xf numFmtId="0" fontId="7" fillId="25" borderId="35" xfId="60" applyFont="1" applyFill="1" applyBorder="1" applyAlignment="1">
      <alignment vertical="center"/>
      <protection/>
    </xf>
    <xf numFmtId="0" fontId="10" fillId="25" borderId="0" xfId="60" applyFont="1" applyFill="1" applyAlignment="1">
      <alignment horizontal="center" vertical="center"/>
      <protection/>
    </xf>
    <xf numFmtId="0" fontId="8" fillId="26" borderId="19" xfId="60" applyFont="1" applyFill="1" applyBorder="1" applyAlignment="1">
      <alignment vertical="center"/>
      <protection/>
    </xf>
    <xf numFmtId="0" fontId="8" fillId="25" borderId="19" xfId="60" applyFont="1" applyFill="1" applyBorder="1" applyAlignment="1">
      <alignment vertical="center"/>
      <protection/>
    </xf>
    <xf numFmtId="0" fontId="8" fillId="26" borderId="40" xfId="60" applyFont="1" applyFill="1" applyBorder="1" applyAlignment="1">
      <alignment horizontal="center" vertical="center"/>
      <protection/>
    </xf>
    <xf numFmtId="0" fontId="8" fillId="26" borderId="41" xfId="60" applyFont="1" applyFill="1" applyBorder="1" applyAlignment="1">
      <alignment horizontal="center" vertical="center"/>
      <protection/>
    </xf>
    <xf numFmtId="0" fontId="8" fillId="26" borderId="42" xfId="60" applyFont="1" applyFill="1" applyBorder="1" applyAlignment="1">
      <alignment horizontal="center" vertical="center"/>
      <protection/>
    </xf>
    <xf numFmtId="0" fontId="8" fillId="26" borderId="43" xfId="60" applyFont="1" applyFill="1" applyBorder="1" applyAlignment="1">
      <alignment horizontal="center" vertical="center"/>
      <protection/>
    </xf>
    <xf numFmtId="0" fontId="8" fillId="26" borderId="44" xfId="60" applyFont="1" applyFill="1" applyBorder="1" applyAlignment="1">
      <alignment horizontal="center" vertical="center"/>
      <protection/>
    </xf>
    <xf numFmtId="0" fontId="8" fillId="26" borderId="45" xfId="60" applyFont="1" applyFill="1" applyBorder="1" applyAlignment="1">
      <alignment horizontal="center" vertical="center"/>
      <protection/>
    </xf>
    <xf numFmtId="0" fontId="8" fillId="26" borderId="46" xfId="60" applyFont="1" applyFill="1" applyBorder="1" applyAlignment="1">
      <alignment horizontal="center" vertical="center"/>
      <protection/>
    </xf>
    <xf numFmtId="0" fontId="6" fillId="25" borderId="0" xfId="60" applyFont="1" applyFill="1" applyAlignment="1">
      <alignment horizontal="left" vertical="center"/>
      <protection/>
    </xf>
    <xf numFmtId="0" fontId="8" fillId="25" borderId="0" xfId="60" applyFont="1" applyFill="1" applyAlignment="1">
      <alignment horizontal="left" vertical="center"/>
      <protection/>
    </xf>
    <xf numFmtId="0" fontId="7" fillId="26" borderId="43" xfId="60" applyFont="1" applyFill="1" applyBorder="1" applyAlignment="1">
      <alignment horizontal="center" vertical="center"/>
      <protection/>
    </xf>
    <xf numFmtId="0" fontId="8" fillId="26" borderId="47" xfId="60" applyNumberFormat="1" applyFont="1" applyFill="1" applyBorder="1" applyAlignment="1">
      <alignment horizontal="center" vertical="center"/>
      <protection/>
    </xf>
    <xf numFmtId="0" fontId="8" fillId="26" borderId="48" xfId="60" applyNumberFormat="1" applyFont="1" applyFill="1" applyBorder="1" applyAlignment="1">
      <alignment horizontal="center" vertical="center"/>
      <protection/>
    </xf>
    <xf numFmtId="0" fontId="8" fillId="25" borderId="22" xfId="60" applyFont="1" applyFill="1" applyBorder="1" applyAlignment="1">
      <alignment horizontal="center" vertical="center"/>
      <protection/>
    </xf>
    <xf numFmtId="0" fontId="8" fillId="25" borderId="33" xfId="60" applyFont="1" applyFill="1" applyBorder="1" applyAlignment="1">
      <alignment horizontal="center" vertical="center"/>
      <protection/>
    </xf>
    <xf numFmtId="0" fontId="8" fillId="26" borderId="20" xfId="60" applyFont="1" applyFill="1" applyBorder="1" applyAlignment="1">
      <alignment horizontal="center" vertical="center"/>
      <protection/>
    </xf>
    <xf numFmtId="0" fontId="8" fillId="26" borderId="49" xfId="60" applyNumberFormat="1" applyFont="1" applyFill="1" applyBorder="1" applyAlignment="1">
      <alignment horizontal="center" vertical="center"/>
      <protection/>
    </xf>
    <xf numFmtId="0" fontId="8" fillId="26" borderId="50" xfId="60" applyNumberFormat="1" applyFont="1" applyFill="1" applyBorder="1" applyAlignment="1">
      <alignment horizontal="center" vertical="center"/>
      <protection/>
    </xf>
    <xf numFmtId="0" fontId="8" fillId="25" borderId="51" xfId="60" applyFont="1" applyFill="1" applyBorder="1" applyAlignment="1">
      <alignment vertical="center"/>
      <protection/>
    </xf>
    <xf numFmtId="0" fontId="8" fillId="25" borderId="52" xfId="60" applyFont="1" applyFill="1" applyBorder="1" applyAlignment="1">
      <alignment vertical="center"/>
      <protection/>
    </xf>
    <xf numFmtId="0" fontId="8" fillId="26" borderId="13" xfId="60" applyNumberFormat="1" applyFont="1" applyFill="1" applyBorder="1" applyAlignment="1">
      <alignment horizontal="center" vertical="center"/>
      <protection/>
    </xf>
    <xf numFmtId="0" fontId="8" fillId="26" borderId="19" xfId="60" applyFont="1" applyFill="1" applyBorder="1" applyAlignment="1">
      <alignment horizontal="center" vertical="center"/>
      <protection/>
    </xf>
    <xf numFmtId="0" fontId="8" fillId="25" borderId="12" xfId="60" applyFont="1" applyFill="1" applyBorder="1" applyAlignment="1">
      <alignment horizontal="center" vertical="center"/>
      <protection/>
    </xf>
    <xf numFmtId="0" fontId="8" fillId="26" borderId="10" xfId="60" applyFont="1" applyFill="1" applyBorder="1" applyAlignment="1">
      <alignment horizontal="center" vertical="center"/>
      <protection/>
    </xf>
    <xf numFmtId="0" fontId="8" fillId="26" borderId="32" xfId="60" applyNumberFormat="1" applyFont="1" applyFill="1" applyBorder="1" applyAlignment="1">
      <alignment horizontal="center" vertical="center"/>
      <protection/>
    </xf>
    <xf numFmtId="0" fontId="8" fillId="25" borderId="17" xfId="60" applyFont="1" applyFill="1" applyBorder="1" applyAlignment="1">
      <alignment horizontal="center" vertical="center"/>
      <protection/>
    </xf>
    <xf numFmtId="0" fontId="8" fillId="25" borderId="19" xfId="60" applyFont="1" applyFill="1" applyBorder="1" applyAlignment="1">
      <alignment horizontal="center" vertical="center"/>
      <protection/>
    </xf>
    <xf numFmtId="0" fontId="8" fillId="25" borderId="20" xfId="60" applyFont="1" applyFill="1" applyBorder="1" applyAlignment="1">
      <alignment horizontal="center" vertical="center"/>
      <protection/>
    </xf>
    <xf numFmtId="0" fontId="8" fillId="0" borderId="53" xfId="60" applyFont="1" applyFill="1" applyBorder="1" applyAlignment="1">
      <alignment horizontal="left" vertical="center" wrapText="1"/>
      <protection/>
    </xf>
    <xf numFmtId="0" fontId="8" fillId="25" borderId="24" xfId="60" applyFont="1" applyFill="1" applyBorder="1" applyAlignment="1">
      <alignment horizontal="center" vertical="center"/>
      <protection/>
    </xf>
    <xf numFmtId="0" fontId="8" fillId="25" borderId="23" xfId="60" applyFont="1" applyFill="1" applyBorder="1" applyAlignment="1">
      <alignment horizontal="center" vertical="center"/>
      <protection/>
    </xf>
    <xf numFmtId="0" fontId="8" fillId="26" borderId="22" xfId="60" applyFont="1" applyFill="1" applyBorder="1" applyAlignment="1">
      <alignment horizontal="center" vertical="center"/>
      <protection/>
    </xf>
    <xf numFmtId="0" fontId="8" fillId="26" borderId="24" xfId="60" applyFont="1" applyFill="1" applyBorder="1" applyAlignment="1">
      <alignment horizontal="center" vertical="center"/>
      <protection/>
    </xf>
    <xf numFmtId="0" fontId="8" fillId="26" borderId="25" xfId="60" applyFont="1" applyFill="1" applyBorder="1" applyAlignment="1">
      <alignment horizontal="center" vertical="center"/>
      <protection/>
    </xf>
    <xf numFmtId="0" fontId="8" fillId="26" borderId="23" xfId="60" applyFont="1" applyFill="1" applyBorder="1" applyAlignment="1">
      <alignment horizontal="center" vertical="center"/>
      <protection/>
    </xf>
    <xf numFmtId="0" fontId="8" fillId="26" borderId="26" xfId="60" applyFont="1" applyFill="1" applyBorder="1" applyAlignment="1">
      <alignment horizontal="center" vertical="center"/>
      <protection/>
    </xf>
    <xf numFmtId="0" fontId="8" fillId="26" borderId="22" xfId="60" applyNumberFormat="1" applyFont="1" applyFill="1" applyBorder="1" applyAlignment="1">
      <alignment horizontal="center" vertical="center"/>
      <protection/>
    </xf>
    <xf numFmtId="0" fontId="8" fillId="26" borderId="23" xfId="60" applyNumberFormat="1" applyFont="1" applyFill="1" applyBorder="1" applyAlignment="1">
      <alignment horizontal="center" vertical="center"/>
      <protection/>
    </xf>
    <xf numFmtId="0" fontId="8" fillId="0" borderId="53" xfId="60" applyFont="1" applyFill="1" applyBorder="1" applyAlignment="1">
      <alignment horizontal="left" vertical="center"/>
      <protection/>
    </xf>
    <xf numFmtId="0" fontId="8" fillId="25" borderId="26" xfId="60" applyFont="1" applyFill="1" applyBorder="1" applyAlignment="1">
      <alignment horizontal="center" vertical="center"/>
      <protection/>
    </xf>
    <xf numFmtId="2" fontId="8" fillId="26" borderId="22" xfId="60" applyNumberFormat="1" applyFont="1" applyFill="1" applyBorder="1" applyAlignment="1">
      <alignment horizontal="center" vertical="center"/>
      <protection/>
    </xf>
    <xf numFmtId="2" fontId="8" fillId="26" borderId="23" xfId="60" applyNumberFormat="1" applyFont="1" applyFill="1" applyBorder="1" applyAlignment="1">
      <alignment horizontal="center" vertical="center"/>
      <protection/>
    </xf>
    <xf numFmtId="0" fontId="8" fillId="25" borderId="10" xfId="60" applyNumberFormat="1" applyFont="1" applyFill="1" applyBorder="1" applyAlignment="1">
      <alignment horizontal="center" vertical="center"/>
      <protection/>
    </xf>
    <xf numFmtId="0" fontId="8" fillId="25" borderId="54" xfId="60" applyFont="1" applyFill="1" applyBorder="1" applyAlignment="1">
      <alignment horizontal="center" vertical="center"/>
      <protection/>
    </xf>
    <xf numFmtId="0" fontId="8" fillId="0" borderId="55" xfId="60" applyFont="1" applyFill="1" applyBorder="1" applyAlignment="1">
      <alignment horizontal="left" vertical="center"/>
      <protection/>
    </xf>
    <xf numFmtId="0" fontId="8" fillId="0" borderId="56" xfId="60" applyFont="1" applyFill="1" applyBorder="1" applyAlignment="1">
      <alignment horizontal="left" vertical="center"/>
      <protection/>
    </xf>
    <xf numFmtId="0" fontId="8" fillId="0" borderId="57" xfId="60" applyFont="1" applyFill="1" applyBorder="1" applyAlignment="1">
      <alignment horizontal="left" vertical="center"/>
      <protection/>
    </xf>
    <xf numFmtId="0" fontId="8" fillId="0" borderId="58" xfId="60" applyFont="1" applyFill="1" applyBorder="1" applyAlignment="1">
      <alignment horizontal="left" vertical="center" wrapText="1"/>
      <protection/>
    </xf>
    <xf numFmtId="0" fontId="8" fillId="26" borderId="12" xfId="60" applyFont="1" applyFill="1" applyBorder="1" applyAlignment="1">
      <alignment horizontal="center" vertical="center"/>
      <protection/>
    </xf>
    <xf numFmtId="0" fontId="8" fillId="26" borderId="13" xfId="60" applyFont="1" applyFill="1" applyBorder="1" applyAlignment="1">
      <alignment horizontal="center" vertical="center"/>
      <protection/>
    </xf>
    <xf numFmtId="0" fontId="8" fillId="25" borderId="25" xfId="60" applyFont="1" applyFill="1" applyBorder="1" applyAlignment="1">
      <alignment horizontal="center" vertical="center"/>
      <protection/>
    </xf>
    <xf numFmtId="0" fontId="8" fillId="0" borderId="42" xfId="60" applyFont="1" applyFill="1" applyBorder="1" applyAlignment="1">
      <alignment horizontal="left" vertical="center" wrapText="1"/>
      <protection/>
    </xf>
    <xf numFmtId="0" fontId="8" fillId="0" borderId="59" xfId="60" applyFont="1" applyFill="1" applyBorder="1" applyAlignment="1">
      <alignment horizontal="left" vertical="center" wrapText="1"/>
      <protection/>
    </xf>
    <xf numFmtId="0" fontId="8" fillId="0" borderId="60" xfId="60" applyFont="1" applyFill="1" applyBorder="1" applyAlignment="1">
      <alignment horizontal="left" vertical="center" wrapText="1"/>
      <protection/>
    </xf>
    <xf numFmtId="0" fontId="8" fillId="26" borderId="61" xfId="60" applyFont="1" applyFill="1" applyBorder="1" applyAlignment="1">
      <alignment horizontal="center" vertical="center"/>
      <protection/>
    </xf>
    <xf numFmtId="0" fontId="8" fillId="26" borderId="39" xfId="60" applyFont="1" applyFill="1" applyBorder="1" applyAlignment="1">
      <alignment horizontal="center" vertical="center"/>
      <protection/>
    </xf>
    <xf numFmtId="0" fontId="8" fillId="25" borderId="62" xfId="60" applyFont="1" applyFill="1" applyBorder="1" applyAlignment="1">
      <alignment horizontal="center" vertical="center"/>
      <protection/>
    </xf>
    <xf numFmtId="0" fontId="8" fillId="25" borderId="63" xfId="60" applyFont="1" applyFill="1" applyBorder="1" applyAlignment="1">
      <alignment horizontal="center" vertical="center"/>
      <protection/>
    </xf>
    <xf numFmtId="0" fontId="8" fillId="26" borderId="10" xfId="60" applyNumberFormat="1" applyFont="1" applyFill="1" applyBorder="1" applyAlignment="1">
      <alignment horizontal="center" vertical="center"/>
      <protection/>
    </xf>
    <xf numFmtId="0" fontId="8" fillId="25" borderId="64" xfId="60" applyFont="1" applyFill="1" applyBorder="1" applyAlignment="1">
      <alignment horizontal="center" vertical="center"/>
      <protection/>
    </xf>
    <xf numFmtId="0" fontId="8" fillId="25" borderId="38" xfId="60" applyFont="1" applyFill="1" applyBorder="1" applyAlignment="1">
      <alignment horizontal="center" vertical="center"/>
      <protection/>
    </xf>
    <xf numFmtId="0" fontId="8" fillId="26" borderId="65" xfId="60" applyFont="1" applyFill="1" applyBorder="1" applyAlignment="1">
      <alignment horizontal="center" vertical="center"/>
      <protection/>
    </xf>
    <xf numFmtId="0" fontId="8" fillId="26" borderId="63" xfId="60" applyFont="1" applyFill="1" applyBorder="1" applyAlignment="1">
      <alignment horizontal="center" vertical="center"/>
      <protection/>
    </xf>
    <xf numFmtId="0" fontId="8" fillId="25" borderId="66" xfId="60" applyFont="1" applyFill="1" applyBorder="1" applyAlignment="1">
      <alignment horizontal="center" vertical="center"/>
      <protection/>
    </xf>
    <xf numFmtId="0" fontId="8" fillId="26" borderId="62" xfId="60" applyFont="1" applyFill="1" applyBorder="1" applyAlignment="1">
      <alignment horizontal="center" vertical="center"/>
      <protection/>
    </xf>
    <xf numFmtId="0" fontId="8" fillId="25" borderId="65" xfId="60" applyFont="1" applyFill="1" applyBorder="1" applyAlignment="1">
      <alignment horizontal="center" vertical="center"/>
      <protection/>
    </xf>
    <xf numFmtId="0" fontId="7" fillId="0" borderId="42" xfId="60" applyFont="1" applyFill="1" applyBorder="1" applyAlignment="1">
      <alignment horizontal="left" vertical="center" wrapText="1"/>
      <protection/>
    </xf>
    <xf numFmtId="0" fontId="7" fillId="0" borderId="59" xfId="60" applyFont="1" applyFill="1" applyBorder="1" applyAlignment="1">
      <alignment horizontal="left" vertical="center" wrapText="1"/>
      <protection/>
    </xf>
    <xf numFmtId="0" fontId="7" fillId="0" borderId="60" xfId="60" applyFont="1" applyFill="1" applyBorder="1" applyAlignment="1">
      <alignment horizontal="left" vertical="center" wrapText="1"/>
      <protection/>
    </xf>
    <xf numFmtId="0" fontId="8" fillId="26" borderId="62" xfId="60" applyNumberFormat="1" applyFont="1" applyFill="1" applyBorder="1" applyAlignment="1">
      <alignment horizontal="center" vertical="center"/>
      <protection/>
    </xf>
    <xf numFmtId="0" fontId="8" fillId="26" borderId="63" xfId="60" applyNumberFormat="1" applyFont="1" applyFill="1" applyBorder="1" applyAlignment="1">
      <alignment horizontal="center" vertical="center"/>
      <protection/>
    </xf>
    <xf numFmtId="0" fontId="7" fillId="0" borderId="42" xfId="60" applyFont="1" applyFill="1" applyBorder="1" applyAlignment="1">
      <alignment horizontal="center" vertical="center" wrapText="1"/>
      <protection/>
    </xf>
    <xf numFmtId="0" fontId="7" fillId="0" borderId="59" xfId="60" applyFont="1" applyFill="1" applyBorder="1" applyAlignment="1">
      <alignment horizontal="center" vertical="center" wrapText="1"/>
      <protection/>
    </xf>
    <xf numFmtId="0" fontId="7" fillId="0" borderId="60" xfId="60" applyFont="1" applyFill="1" applyBorder="1" applyAlignment="1">
      <alignment horizontal="center" vertical="center" wrapText="1"/>
      <protection/>
    </xf>
    <xf numFmtId="0" fontId="8" fillId="25" borderId="40" xfId="60" applyFont="1" applyFill="1" applyBorder="1" applyAlignment="1">
      <alignment horizontal="center" vertical="center"/>
      <protection/>
    </xf>
    <xf numFmtId="0" fontId="8" fillId="25" borderId="60" xfId="60" applyFont="1" applyFill="1" applyBorder="1" applyAlignment="1">
      <alignment horizontal="center" vertical="center"/>
      <protection/>
    </xf>
    <xf numFmtId="0" fontId="8" fillId="26" borderId="42" xfId="60" applyNumberFormat="1" applyFont="1" applyFill="1" applyBorder="1" applyAlignment="1">
      <alignment horizontal="center" vertical="center"/>
      <protection/>
    </xf>
    <xf numFmtId="0" fontId="8" fillId="26" borderId="41" xfId="60" applyNumberFormat="1" applyFont="1" applyFill="1" applyBorder="1" applyAlignment="1">
      <alignment horizontal="center" vertical="center"/>
      <protection/>
    </xf>
    <xf numFmtId="0" fontId="8" fillId="25" borderId="41" xfId="60" applyFont="1" applyFill="1" applyBorder="1" applyAlignment="1">
      <alignment horizontal="center" vertical="center"/>
      <protection/>
    </xf>
    <xf numFmtId="0" fontId="8" fillId="26" borderId="19" xfId="60" applyNumberFormat="1" applyFont="1" applyFill="1" applyBorder="1" applyAlignment="1">
      <alignment horizontal="center" vertical="center"/>
      <protection/>
    </xf>
    <xf numFmtId="0" fontId="8" fillId="25" borderId="36" xfId="60" applyFont="1" applyFill="1" applyBorder="1" applyAlignment="1">
      <alignment horizontal="center" vertical="center"/>
      <protection/>
    </xf>
    <xf numFmtId="0" fontId="8" fillId="26" borderId="40" xfId="60" applyFont="1" applyFill="1" applyBorder="1" applyAlignment="1">
      <alignment horizontal="center" vertical="center"/>
      <protection/>
    </xf>
    <xf numFmtId="0" fontId="8" fillId="26" borderId="41" xfId="60" applyFont="1" applyFill="1" applyBorder="1" applyAlignment="1">
      <alignment horizontal="center" vertical="center"/>
      <protection/>
    </xf>
    <xf numFmtId="0" fontId="8" fillId="0" borderId="42" xfId="60" applyFont="1" applyFill="1" applyBorder="1" applyAlignment="1">
      <alignment horizontal="left" vertical="center"/>
      <protection/>
    </xf>
    <xf numFmtId="0" fontId="8" fillId="0" borderId="59" xfId="60" applyFont="1" applyFill="1" applyBorder="1" applyAlignment="1">
      <alignment horizontal="left" vertical="center"/>
      <protection/>
    </xf>
    <xf numFmtId="0" fontId="8" fillId="0" borderId="60" xfId="60" applyFont="1" applyFill="1" applyBorder="1" applyAlignment="1">
      <alignment horizontal="left" vertical="center"/>
      <protection/>
    </xf>
    <xf numFmtId="0" fontId="8" fillId="25" borderId="43" xfId="60" applyFont="1" applyFill="1" applyBorder="1" applyAlignment="1">
      <alignment horizontal="center" vertical="center"/>
      <protection/>
    </xf>
    <xf numFmtId="0" fontId="8" fillId="26" borderId="67" xfId="60" applyNumberFormat="1" applyFont="1" applyFill="1" applyBorder="1" applyAlignment="1">
      <alignment horizontal="center" vertical="center"/>
      <protection/>
    </xf>
    <xf numFmtId="0" fontId="8" fillId="26" borderId="68" xfId="60" applyNumberFormat="1" applyFont="1" applyFill="1" applyBorder="1" applyAlignment="1">
      <alignment horizontal="center" vertical="center"/>
      <protection/>
    </xf>
    <xf numFmtId="0" fontId="8" fillId="25" borderId="42" xfId="60" applyFont="1" applyFill="1" applyBorder="1" applyAlignment="1">
      <alignment horizontal="center" vertical="center"/>
      <protection/>
    </xf>
    <xf numFmtId="0" fontId="8" fillId="25" borderId="69" xfId="60" applyFont="1" applyFill="1" applyBorder="1" applyAlignment="1">
      <alignment horizontal="center" vertical="center"/>
      <protection/>
    </xf>
    <xf numFmtId="0" fontId="8" fillId="25" borderId="70" xfId="60" applyFont="1" applyFill="1" applyBorder="1" applyAlignment="1">
      <alignment horizontal="center" vertical="center"/>
      <protection/>
    </xf>
    <xf numFmtId="0" fontId="8" fillId="26" borderId="60" xfId="60" applyFont="1" applyFill="1" applyBorder="1" applyAlignment="1">
      <alignment horizontal="center" vertical="center"/>
      <protection/>
    </xf>
    <xf numFmtId="0" fontId="8" fillId="26" borderId="42" xfId="60" applyFont="1" applyFill="1" applyBorder="1" applyAlignment="1">
      <alignment horizontal="center" vertical="center"/>
      <protection/>
    </xf>
    <xf numFmtId="0" fontId="8" fillId="26" borderId="43" xfId="60" applyFont="1" applyFill="1" applyBorder="1" applyAlignment="1">
      <alignment horizontal="center" vertical="center"/>
      <protection/>
    </xf>
    <xf numFmtId="0" fontId="34" fillId="25" borderId="71" xfId="60" applyFont="1" applyFill="1" applyBorder="1" applyAlignment="1">
      <alignment horizontal="center" vertical="center"/>
      <protection/>
    </xf>
    <xf numFmtId="0" fontId="34" fillId="25" borderId="72" xfId="60" applyFont="1" applyFill="1" applyBorder="1" applyAlignment="1">
      <alignment horizontal="center" vertical="center"/>
      <protection/>
    </xf>
    <xf numFmtId="0" fontId="34" fillId="25" borderId="73" xfId="60" applyNumberFormat="1" applyFont="1" applyFill="1" applyBorder="1" applyAlignment="1">
      <alignment horizontal="center" vertical="center"/>
      <protection/>
    </xf>
    <xf numFmtId="0" fontId="34" fillId="25" borderId="74" xfId="60" applyNumberFormat="1" applyFont="1" applyFill="1" applyBorder="1" applyAlignment="1">
      <alignment horizontal="center" vertical="center"/>
      <protection/>
    </xf>
    <xf numFmtId="2" fontId="34" fillId="25" borderId="73" xfId="60" applyNumberFormat="1" applyFont="1" applyFill="1" applyBorder="1" applyAlignment="1">
      <alignment horizontal="center" vertical="center"/>
      <protection/>
    </xf>
    <xf numFmtId="2" fontId="34" fillId="25" borderId="74" xfId="60" applyNumberFormat="1" applyFont="1" applyFill="1" applyBorder="1" applyAlignment="1">
      <alignment horizontal="center" vertical="center"/>
      <protection/>
    </xf>
    <xf numFmtId="0" fontId="8" fillId="25" borderId="75" xfId="60" applyFont="1" applyFill="1" applyBorder="1" applyAlignment="1">
      <alignment horizontal="center" vertical="center"/>
      <protection/>
    </xf>
    <xf numFmtId="0" fontId="8" fillId="25" borderId="76" xfId="60" applyFont="1" applyFill="1" applyBorder="1" applyAlignment="1">
      <alignment horizontal="center" vertical="center"/>
      <protection/>
    </xf>
    <xf numFmtId="0" fontId="8" fillId="25" borderId="10" xfId="60" applyFont="1" applyFill="1" applyBorder="1" applyAlignment="1">
      <alignment horizontal="center" vertical="center"/>
      <protection/>
    </xf>
    <xf numFmtId="0" fontId="7" fillId="25" borderId="77" xfId="60" applyFont="1" applyFill="1" applyBorder="1" applyAlignment="1">
      <alignment horizontal="center" vertical="center"/>
      <protection/>
    </xf>
    <xf numFmtId="0" fontId="7" fillId="25" borderId="74" xfId="60" applyNumberFormat="1" applyFont="1" applyFill="1" applyBorder="1" applyAlignment="1">
      <alignment horizontal="center" vertical="center"/>
      <protection/>
    </xf>
    <xf numFmtId="0" fontId="7" fillId="25" borderId="35" xfId="60" applyNumberFormat="1" applyFont="1" applyFill="1" applyBorder="1" applyAlignment="1">
      <alignment horizontal="center" vertical="center"/>
      <protection/>
    </xf>
    <xf numFmtId="0" fontId="7" fillId="25" borderId="73" xfId="60" applyNumberFormat="1" applyFont="1" applyFill="1" applyBorder="1" applyAlignment="1">
      <alignment horizontal="center" vertical="center"/>
      <protection/>
    </xf>
    <xf numFmtId="0" fontId="8" fillId="25" borderId="78" xfId="60" applyFont="1" applyFill="1" applyBorder="1" applyAlignment="1">
      <alignment horizontal="center" vertical="center"/>
      <protection/>
    </xf>
    <xf numFmtId="0" fontId="8" fillId="26" borderId="79" xfId="60" applyFont="1" applyFill="1" applyBorder="1" applyAlignment="1">
      <alignment horizontal="center" vertical="center"/>
      <protection/>
    </xf>
    <xf numFmtId="0" fontId="4" fillId="25" borderId="61" xfId="60" applyFont="1" applyFill="1" applyBorder="1" applyAlignment="1">
      <alignment horizontal="center" vertical="center"/>
      <protection/>
    </xf>
    <xf numFmtId="0" fontId="8" fillId="25" borderId="80" xfId="60" applyFont="1" applyFill="1" applyBorder="1" applyAlignment="1">
      <alignment horizontal="center" vertical="center"/>
      <protection/>
    </xf>
    <xf numFmtId="0" fontId="8" fillId="0" borderId="81" xfId="60" applyFont="1" applyFill="1" applyBorder="1" applyAlignment="1">
      <alignment horizontal="left" vertical="center" wrapText="1"/>
      <protection/>
    </xf>
    <xf numFmtId="0" fontId="8" fillId="25" borderId="73" xfId="60" applyFont="1" applyFill="1" applyBorder="1" applyAlignment="1">
      <alignment horizontal="center" vertical="center"/>
      <protection/>
    </xf>
    <xf numFmtId="0" fontId="8" fillId="25" borderId="82" xfId="60" applyFont="1" applyFill="1" applyBorder="1" applyAlignment="1">
      <alignment horizontal="center" vertical="center"/>
      <protection/>
    </xf>
    <xf numFmtId="0" fontId="5" fillId="25" borderId="74" xfId="60" applyFont="1" applyFill="1" applyBorder="1" applyAlignment="1">
      <alignment horizontal="center" vertical="center"/>
      <protection/>
    </xf>
    <xf numFmtId="0" fontId="8" fillId="25" borderId="83" xfId="60" applyFont="1" applyFill="1" applyBorder="1" applyAlignment="1">
      <alignment horizontal="center" vertical="center"/>
      <protection/>
    </xf>
    <xf numFmtId="0" fontId="8" fillId="25" borderId="84" xfId="60" applyFont="1" applyFill="1" applyBorder="1" applyAlignment="1">
      <alignment horizontal="center" vertical="center"/>
      <protection/>
    </xf>
    <xf numFmtId="0" fontId="4" fillId="25" borderId="85" xfId="60" applyFont="1" applyFill="1" applyBorder="1" applyAlignment="1">
      <alignment horizontal="center" vertical="center" wrapText="1"/>
      <protection/>
    </xf>
    <xf numFmtId="0" fontId="4" fillId="25" borderId="86" xfId="60" applyFont="1" applyFill="1" applyBorder="1" applyAlignment="1">
      <alignment horizontal="center" vertical="center"/>
      <protection/>
    </xf>
    <xf numFmtId="0" fontId="4" fillId="25" borderId="11" xfId="60" applyFont="1" applyFill="1" applyBorder="1" applyAlignment="1">
      <alignment horizontal="center" vertical="center"/>
      <protection/>
    </xf>
    <xf numFmtId="0" fontId="4" fillId="25" borderId="87" xfId="60" applyFont="1" applyFill="1" applyBorder="1" applyAlignment="1">
      <alignment horizontal="center" vertical="center"/>
      <protection/>
    </xf>
    <xf numFmtId="0" fontId="4" fillId="25" borderId="88" xfId="60" applyFont="1" applyFill="1" applyBorder="1" applyAlignment="1">
      <alignment horizontal="center" vertical="center"/>
      <protection/>
    </xf>
    <xf numFmtId="0" fontId="4" fillId="25" borderId="0" xfId="60" applyFont="1" applyFill="1" applyBorder="1" applyAlignment="1">
      <alignment horizontal="center" vertical="center"/>
      <protection/>
    </xf>
    <xf numFmtId="0" fontId="4" fillId="25" borderId="89" xfId="60" applyFont="1" applyFill="1" applyBorder="1" applyAlignment="1">
      <alignment horizontal="center" vertical="center"/>
      <protection/>
    </xf>
    <xf numFmtId="0" fontId="4" fillId="25" borderId="90" xfId="60" applyFont="1" applyFill="1" applyBorder="1" applyAlignment="1">
      <alignment horizontal="center" vertical="center"/>
      <protection/>
    </xf>
    <xf numFmtId="0" fontId="4" fillId="25" borderId="91" xfId="60" applyFont="1" applyFill="1" applyBorder="1" applyAlignment="1">
      <alignment horizontal="center" vertical="center"/>
      <protection/>
    </xf>
    <xf numFmtId="0" fontId="4" fillId="25" borderId="92" xfId="60" applyFont="1" applyFill="1" applyBorder="1" applyAlignment="1">
      <alignment horizontal="center" vertical="center"/>
      <protection/>
    </xf>
    <xf numFmtId="0" fontId="5" fillId="25" borderId="19" xfId="60" applyFont="1" applyFill="1" applyBorder="1" applyAlignment="1">
      <alignment horizontal="center" vertical="center" wrapText="1"/>
      <protection/>
    </xf>
    <xf numFmtId="0" fontId="4" fillId="25" borderId="15" xfId="60" applyFont="1" applyFill="1" applyBorder="1" applyAlignment="1">
      <alignment horizontal="center" vertical="center" textRotation="90" wrapText="1"/>
      <protection/>
    </xf>
    <xf numFmtId="0" fontId="5" fillId="25" borderId="14" xfId="60" applyFont="1" applyFill="1" applyBorder="1" applyAlignment="1">
      <alignment horizontal="center" vertical="center" wrapText="1"/>
      <protection/>
    </xf>
    <xf numFmtId="0" fontId="4" fillId="25" borderId="14" xfId="60" applyFont="1" applyFill="1" applyBorder="1" applyAlignment="1">
      <alignment horizontal="center" vertical="center" textRotation="90" wrapText="1"/>
      <protection/>
    </xf>
    <xf numFmtId="0" fontId="4" fillId="25" borderId="14" xfId="60" applyFont="1" applyFill="1" applyBorder="1" applyAlignment="1">
      <alignment horizontal="center" textRotation="90" wrapText="1"/>
      <protection/>
    </xf>
    <xf numFmtId="0" fontId="5" fillId="25" borderId="10" xfId="60" applyFont="1" applyFill="1" applyBorder="1" applyAlignment="1">
      <alignment horizontal="center" vertical="center" wrapText="1"/>
      <protection/>
    </xf>
    <xf numFmtId="0" fontId="4" fillId="25" borderId="53" xfId="60" applyFont="1" applyFill="1" applyBorder="1" applyAlignment="1">
      <alignment horizontal="center" vertical="center" wrapText="1"/>
      <protection/>
    </xf>
    <xf numFmtId="0" fontId="5" fillId="25" borderId="10" xfId="60" applyFont="1" applyFill="1" applyBorder="1" applyAlignment="1">
      <alignment horizontal="center" vertical="center"/>
      <protection/>
    </xf>
    <xf numFmtId="0" fontId="4" fillId="25" borderId="19" xfId="60" applyFont="1" applyFill="1" applyBorder="1" applyAlignment="1">
      <alignment horizontal="center" vertical="center"/>
      <protection/>
    </xf>
    <xf numFmtId="0" fontId="4" fillId="25" borderId="61" xfId="60" applyFont="1" applyFill="1" applyBorder="1" applyAlignment="1">
      <alignment horizontal="center" vertical="center" textRotation="90" wrapText="1"/>
      <protection/>
    </xf>
    <xf numFmtId="0" fontId="4" fillId="25" borderId="0" xfId="60" applyFont="1" applyFill="1" applyBorder="1" applyAlignment="1">
      <alignment horizontal="center"/>
      <protection/>
    </xf>
    <xf numFmtId="0" fontId="4" fillId="25" borderId="73" xfId="60" applyFont="1" applyFill="1" applyBorder="1" applyAlignment="1">
      <alignment horizontal="center" vertical="center" textRotation="90"/>
      <protection/>
    </xf>
    <xf numFmtId="0" fontId="10" fillId="25" borderId="0" xfId="60" applyFont="1" applyFill="1" applyBorder="1" applyAlignment="1">
      <alignment horizontal="left"/>
      <protection/>
    </xf>
    <xf numFmtId="0" fontId="4" fillId="25" borderId="0" xfId="60" applyFont="1" applyFill="1" applyAlignment="1">
      <alignment horizontal="left" vertical="top"/>
      <protection/>
    </xf>
    <xf numFmtId="0" fontId="3" fillId="25" borderId="0" xfId="60" applyFont="1" applyFill="1" applyBorder="1" applyAlignment="1">
      <alignment horizontal="left" vertical="top"/>
      <protection/>
    </xf>
    <xf numFmtId="0" fontId="4" fillId="25" borderId="0" xfId="60" applyFont="1" applyFill="1" applyBorder="1" applyAlignment="1">
      <alignment horizontal="left" vertical="top"/>
      <protection/>
    </xf>
    <xf numFmtId="0" fontId="4" fillId="25" borderId="39" xfId="60" applyFont="1" applyFill="1" applyBorder="1" applyAlignment="1">
      <alignment horizontal="center" vertical="center" textRotation="90" wrapText="1"/>
      <protection/>
    </xf>
    <xf numFmtId="0" fontId="4" fillId="25" borderId="14" xfId="60" applyFont="1" applyFill="1" applyBorder="1" applyAlignment="1">
      <alignment horizontal="center" vertical="center"/>
      <protection/>
    </xf>
    <xf numFmtId="0" fontId="4" fillId="25" borderId="15" xfId="60" applyFont="1" applyFill="1" applyBorder="1" applyAlignment="1">
      <alignment horizontal="center" vertical="center"/>
      <protection/>
    </xf>
    <xf numFmtId="0" fontId="4" fillId="25" borderId="93" xfId="60" applyFont="1" applyFill="1" applyBorder="1" applyAlignment="1">
      <alignment horizontal="center" vertical="center" textRotation="90" wrapText="1"/>
      <protection/>
    </xf>
    <xf numFmtId="0" fontId="4" fillId="25" borderId="39" xfId="60" applyFont="1" applyFill="1" applyBorder="1" applyAlignment="1">
      <alignment horizontal="center" vertical="center"/>
      <protection/>
    </xf>
    <xf numFmtId="0" fontId="4" fillId="25" borderId="94" xfId="60" applyFont="1" applyFill="1" applyBorder="1" applyAlignment="1">
      <alignment horizontal="center" vertical="center" wrapText="1"/>
      <protection/>
    </xf>
    <xf numFmtId="0" fontId="4" fillId="25" borderId="10" xfId="60" applyFont="1" applyFill="1" applyBorder="1" applyAlignment="1">
      <alignment horizontal="left" vertical="center" wrapText="1"/>
      <protection/>
    </xf>
    <xf numFmtId="0" fontId="4" fillId="25" borderId="95" xfId="60" applyFont="1" applyFill="1" applyBorder="1" applyAlignment="1">
      <alignment horizontal="left" vertical="center" wrapText="1"/>
      <protection/>
    </xf>
    <xf numFmtId="0" fontId="4" fillId="25" borderId="96" xfId="60" applyFont="1" applyFill="1" applyBorder="1" applyAlignment="1">
      <alignment horizontal="center" vertical="center" textRotation="90" wrapText="1"/>
      <protection/>
    </xf>
    <xf numFmtId="0" fontId="4" fillId="25" borderId="20" xfId="60" applyFont="1" applyFill="1" applyBorder="1" applyAlignment="1">
      <alignment horizontal="center" vertical="center"/>
      <protection/>
    </xf>
    <xf numFmtId="0" fontId="4" fillId="25" borderId="54" xfId="60" applyFont="1" applyFill="1" applyBorder="1" applyAlignment="1">
      <alignment horizontal="center" vertical="center"/>
      <protection/>
    </xf>
    <xf numFmtId="0" fontId="4" fillId="25" borderId="97" xfId="60" applyFont="1" applyFill="1" applyBorder="1" applyAlignment="1">
      <alignment horizontal="center" vertical="center"/>
      <protection/>
    </xf>
    <xf numFmtId="0" fontId="4" fillId="25" borderId="0" xfId="60" applyFont="1" applyFill="1" applyBorder="1" applyAlignment="1">
      <alignment horizontal="left" vertical="center" wrapText="1"/>
      <protection/>
    </xf>
    <xf numFmtId="0" fontId="4" fillId="25" borderId="0" xfId="60" applyFont="1" applyFill="1" applyBorder="1" applyAlignment="1">
      <alignment horizontal="center" vertical="center"/>
      <protection/>
    </xf>
    <xf numFmtId="0" fontId="4" fillId="25" borderId="98" xfId="60" applyFont="1" applyFill="1" applyBorder="1" applyAlignment="1">
      <alignment horizontal="left" vertical="center" wrapText="1"/>
      <protection/>
    </xf>
    <xf numFmtId="0" fontId="4" fillId="25" borderId="99" xfId="60" applyFont="1" applyFill="1" applyBorder="1" applyAlignment="1">
      <alignment horizontal="left" vertical="center" wrapText="1"/>
      <protection/>
    </xf>
    <xf numFmtId="0" fontId="4" fillId="25" borderId="100" xfId="60" applyFont="1" applyFill="1" applyBorder="1" applyAlignment="1">
      <alignment horizontal="left" vertical="center" wrapText="1"/>
      <protection/>
    </xf>
    <xf numFmtId="0" fontId="5" fillId="25" borderId="0" xfId="60" applyFont="1" applyFill="1" applyBorder="1" applyAlignment="1">
      <alignment horizontal="center" vertical="center"/>
      <protection/>
    </xf>
    <xf numFmtId="0" fontId="4" fillId="25" borderId="94" xfId="60" applyFont="1" applyFill="1" applyBorder="1" applyAlignment="1">
      <alignment horizontal="center" vertical="center" textRotation="90" wrapText="1"/>
      <protection/>
    </xf>
    <xf numFmtId="0" fontId="4" fillId="25" borderId="39" xfId="60" applyFont="1" applyFill="1" applyBorder="1" applyAlignment="1">
      <alignment horizontal="center" vertical="center" wrapText="1"/>
      <protection/>
    </xf>
    <xf numFmtId="0" fontId="4" fillId="25" borderId="21" xfId="60" applyFont="1" applyFill="1" applyBorder="1" applyAlignment="1">
      <alignment horizontal="center" vertical="center" textRotation="90" wrapText="1"/>
      <protection/>
    </xf>
    <xf numFmtId="0" fontId="5" fillId="25" borderId="91" xfId="60" applyFont="1" applyFill="1" applyBorder="1" applyAlignment="1">
      <alignment horizontal="center"/>
      <protection/>
    </xf>
    <xf numFmtId="0" fontId="5" fillId="25" borderId="73" xfId="60" applyFont="1" applyFill="1" applyBorder="1" applyAlignment="1">
      <alignment horizontal="center" vertical="center"/>
      <protection/>
    </xf>
    <xf numFmtId="0" fontId="4" fillId="25" borderId="21" xfId="60" applyFont="1" applyFill="1" applyBorder="1" applyAlignment="1">
      <alignment horizontal="left" vertical="center" wrapText="1"/>
      <protection/>
    </xf>
    <xf numFmtId="0" fontId="4" fillId="25" borderId="101" xfId="60" applyFont="1" applyFill="1" applyBorder="1" applyAlignment="1">
      <alignment horizontal="center" vertical="center" wrapText="1"/>
      <protection/>
    </xf>
    <xf numFmtId="0" fontId="4" fillId="25" borderId="64" xfId="60" applyFont="1" applyFill="1" applyBorder="1" applyAlignment="1">
      <alignment horizontal="left" vertical="center" wrapText="1"/>
      <protection/>
    </xf>
    <xf numFmtId="0" fontId="4" fillId="25" borderId="37" xfId="60" applyFont="1" applyFill="1" applyBorder="1" applyAlignment="1">
      <alignment horizontal="left" vertical="center" wrapText="1"/>
      <protection/>
    </xf>
    <xf numFmtId="0" fontId="4" fillId="25" borderId="38" xfId="60" applyFont="1" applyFill="1" applyBorder="1" applyAlignment="1">
      <alignment horizontal="left" vertical="center" wrapText="1"/>
      <protection/>
    </xf>
    <xf numFmtId="0" fontId="4" fillId="25" borderId="73" xfId="60" applyFont="1" applyFill="1" applyBorder="1" applyAlignment="1">
      <alignment horizontal="center" vertical="center" textRotation="90" wrapText="1"/>
      <protection/>
    </xf>
    <xf numFmtId="0" fontId="4" fillId="25" borderId="19" xfId="60" applyFont="1" applyFill="1" applyBorder="1" applyAlignment="1">
      <alignment horizontal="center" vertical="center" wrapText="1"/>
      <protection/>
    </xf>
    <xf numFmtId="0" fontId="5" fillId="25" borderId="95" xfId="60" applyFont="1" applyFill="1" applyBorder="1" applyAlignment="1">
      <alignment horizontal="center" vertical="center"/>
      <protection/>
    </xf>
    <xf numFmtId="0" fontId="3" fillId="25" borderId="19" xfId="60" applyFont="1" applyFill="1" applyBorder="1" applyAlignment="1">
      <alignment horizontal="center" vertical="center"/>
      <protection/>
    </xf>
    <xf numFmtId="0" fontId="3" fillId="25" borderId="14" xfId="60" applyFont="1" applyFill="1" applyBorder="1" applyAlignment="1">
      <alignment horizontal="center" vertical="center"/>
      <protection/>
    </xf>
    <xf numFmtId="0" fontId="5" fillId="25" borderId="20" xfId="60" applyFont="1" applyFill="1" applyBorder="1" applyAlignment="1">
      <alignment horizontal="center" vertical="center" wrapText="1"/>
      <protection/>
    </xf>
    <xf numFmtId="0" fontId="4" fillId="25" borderId="0" xfId="60" applyFont="1" applyFill="1" applyBorder="1" applyAlignment="1">
      <alignment horizontal="left" vertical="center" wrapText="1"/>
      <protection/>
    </xf>
    <xf numFmtId="0" fontId="5" fillId="25" borderId="35" xfId="60" applyFont="1" applyFill="1" applyBorder="1" applyAlignment="1">
      <alignment horizontal="center" vertical="center"/>
      <protection/>
    </xf>
    <xf numFmtId="0" fontId="5" fillId="26" borderId="102" xfId="60" applyFont="1" applyFill="1" applyBorder="1" applyAlignment="1">
      <alignment horizontal="center" vertical="center"/>
      <protection/>
    </xf>
    <xf numFmtId="0" fontId="5" fillId="26" borderId="103" xfId="60" applyFont="1" applyFill="1" applyBorder="1" applyAlignment="1">
      <alignment horizontal="center" vertical="center"/>
      <protection/>
    </xf>
    <xf numFmtId="0" fontId="5" fillId="26" borderId="104" xfId="60" applyFont="1" applyFill="1" applyBorder="1" applyAlignment="1">
      <alignment horizontal="center" vertical="center"/>
      <protection/>
    </xf>
    <xf numFmtId="0" fontId="5" fillId="25" borderId="15" xfId="60" applyFont="1" applyFill="1" applyBorder="1" applyAlignment="1">
      <alignment horizontal="center" vertical="center" wrapText="1"/>
      <protection/>
    </xf>
    <xf numFmtId="0" fontId="8" fillId="0" borderId="22" xfId="60" applyFont="1" applyFill="1" applyBorder="1" applyAlignment="1">
      <alignment horizontal="left" vertical="center"/>
      <protection/>
    </xf>
    <xf numFmtId="0" fontId="8" fillId="0" borderId="25" xfId="60" applyFont="1" applyFill="1" applyBorder="1" applyAlignment="1">
      <alignment horizontal="left" vertical="center"/>
      <protection/>
    </xf>
    <xf numFmtId="0" fontId="8" fillId="0" borderId="26" xfId="60" applyFont="1" applyFill="1" applyBorder="1" applyAlignment="1">
      <alignment horizontal="left" vertical="center"/>
      <protection/>
    </xf>
    <xf numFmtId="0" fontId="8" fillId="0" borderId="105" xfId="60" applyFont="1" applyFill="1" applyBorder="1" applyAlignment="1">
      <alignment horizontal="left" vertical="center" wrapText="1"/>
      <protection/>
    </xf>
    <xf numFmtId="0" fontId="8" fillId="0" borderId="52" xfId="60" applyFont="1" applyFill="1" applyBorder="1" applyAlignment="1">
      <alignment horizontal="left" vertical="center" wrapText="1"/>
      <protection/>
    </xf>
    <xf numFmtId="0" fontId="8" fillId="0" borderId="106" xfId="60" applyFont="1" applyFill="1" applyBorder="1" applyAlignment="1">
      <alignment horizontal="left" vertical="center" wrapText="1"/>
      <protection/>
    </xf>
    <xf numFmtId="0" fontId="8" fillId="25" borderId="95" xfId="60" applyFont="1" applyFill="1" applyBorder="1" applyAlignment="1">
      <alignment horizontal="center" vertical="center"/>
      <protection/>
    </xf>
    <xf numFmtId="0" fontId="4" fillId="25" borderId="86" xfId="60" applyFont="1" applyFill="1" applyBorder="1" applyAlignment="1">
      <alignment horizontal="center" vertical="center" textRotation="90"/>
      <protection/>
    </xf>
    <xf numFmtId="0" fontId="4" fillId="25" borderId="11" xfId="60" applyFont="1" applyFill="1" applyBorder="1" applyAlignment="1">
      <alignment horizontal="center" vertical="center" textRotation="90"/>
      <protection/>
    </xf>
    <xf numFmtId="0" fontId="4" fillId="25" borderId="88" xfId="60" applyFont="1" applyFill="1" applyBorder="1" applyAlignment="1">
      <alignment horizontal="center" vertical="center" textRotation="90"/>
      <protection/>
    </xf>
    <xf numFmtId="0" fontId="4" fillId="25" borderId="0" xfId="60" applyFont="1" applyFill="1" applyBorder="1" applyAlignment="1">
      <alignment horizontal="center" vertical="center" textRotation="90"/>
      <protection/>
    </xf>
    <xf numFmtId="0" fontId="4" fillId="25" borderId="90" xfId="60" applyFont="1" applyFill="1" applyBorder="1" applyAlignment="1">
      <alignment horizontal="center" vertical="center" textRotation="90"/>
      <protection/>
    </xf>
    <xf numFmtId="0" fontId="4" fillId="25" borderId="91" xfId="60" applyFont="1" applyFill="1" applyBorder="1" applyAlignment="1">
      <alignment horizontal="center" vertical="center" textRotation="90"/>
      <protection/>
    </xf>
    <xf numFmtId="0" fontId="8" fillId="0" borderId="62" xfId="60" applyFont="1" applyFill="1" applyBorder="1" applyAlignment="1">
      <alignment horizontal="left" vertical="center" wrapText="1"/>
      <protection/>
    </xf>
    <xf numFmtId="0" fontId="8" fillId="0" borderId="107" xfId="60" applyFont="1" applyFill="1" applyBorder="1" applyAlignment="1">
      <alignment horizontal="left" vertical="center" wrapText="1"/>
      <protection/>
    </xf>
    <xf numFmtId="0" fontId="8" fillId="0" borderId="79" xfId="60" applyFont="1" applyFill="1" applyBorder="1" applyAlignment="1">
      <alignment horizontal="left" vertical="center" wrapText="1"/>
      <protection/>
    </xf>
    <xf numFmtId="0" fontId="8" fillId="0" borderId="108" xfId="60" applyFont="1" applyFill="1" applyBorder="1" applyAlignment="1">
      <alignment horizontal="left" vertical="center" wrapText="1"/>
      <protection/>
    </xf>
    <xf numFmtId="0" fontId="8" fillId="25" borderId="30" xfId="60" applyFont="1" applyFill="1" applyBorder="1" applyAlignment="1">
      <alignment horizontal="center" vertical="center"/>
      <protection/>
    </xf>
    <xf numFmtId="0" fontId="5" fillId="25" borderId="21" xfId="60" applyFont="1" applyFill="1" applyBorder="1" applyAlignment="1">
      <alignment horizontal="center" vertical="center" wrapText="1"/>
      <protection/>
    </xf>
    <xf numFmtId="2" fontId="8" fillId="25" borderId="22" xfId="60" applyNumberFormat="1" applyFont="1" applyFill="1" applyBorder="1" applyAlignment="1">
      <alignment horizontal="center" vertical="center"/>
      <protection/>
    </xf>
    <xf numFmtId="2" fontId="8" fillId="25" borderId="23" xfId="60" applyNumberFormat="1" applyFont="1" applyFill="1" applyBorder="1" applyAlignment="1">
      <alignment horizontal="center" vertical="center"/>
      <protection/>
    </xf>
    <xf numFmtId="0" fontId="8" fillId="26" borderId="33" xfId="60" applyFont="1" applyFill="1" applyBorder="1" applyAlignment="1">
      <alignment horizontal="center" vertical="center"/>
      <protection/>
    </xf>
    <xf numFmtId="0" fontId="8" fillId="26" borderId="32" xfId="60" applyFont="1" applyFill="1" applyBorder="1" applyAlignment="1">
      <alignment horizontal="center" vertical="center"/>
      <protection/>
    </xf>
    <xf numFmtId="0" fontId="8" fillId="26" borderId="105" xfId="60" applyFont="1" applyFill="1" applyBorder="1" applyAlignment="1">
      <alignment horizontal="center" vertical="center"/>
      <protection/>
    </xf>
    <xf numFmtId="0" fontId="8" fillId="26" borderId="29" xfId="60" applyFont="1" applyFill="1" applyBorder="1" applyAlignment="1">
      <alignment horizontal="center" vertical="center"/>
      <protection/>
    </xf>
    <xf numFmtId="0" fontId="8" fillId="26" borderId="31" xfId="60" applyFont="1" applyFill="1" applyBorder="1" applyAlignment="1">
      <alignment horizontal="center" vertical="center"/>
      <protection/>
    </xf>
    <xf numFmtId="0" fontId="8" fillId="25" borderId="27" xfId="60" applyFont="1" applyFill="1" applyBorder="1" applyAlignment="1">
      <alignment horizontal="center" vertical="center"/>
      <protection/>
    </xf>
    <xf numFmtId="0" fontId="8" fillId="25" borderId="109" xfId="60" applyFont="1" applyFill="1" applyBorder="1" applyAlignment="1">
      <alignment horizontal="center" vertical="center"/>
      <protection/>
    </xf>
    <xf numFmtId="0" fontId="7" fillId="25" borderId="71" xfId="60" applyFont="1" applyFill="1" applyBorder="1" applyAlignment="1">
      <alignment horizontal="left" vertical="center"/>
      <protection/>
    </xf>
    <xf numFmtId="0" fontId="7" fillId="25" borderId="73" xfId="60" applyFont="1" applyFill="1" applyBorder="1" applyAlignment="1">
      <alignment horizontal="center" vertical="center"/>
      <protection/>
    </xf>
    <xf numFmtId="0" fontId="7" fillId="25" borderId="93" xfId="60" applyNumberFormat="1" applyFont="1" applyFill="1" applyBorder="1" applyAlignment="1">
      <alignment horizontal="center" vertical="center"/>
      <protection/>
    </xf>
    <xf numFmtId="0" fontId="7" fillId="25" borderId="19" xfId="60" applyNumberFormat="1" applyFont="1" applyFill="1" applyBorder="1" applyAlignment="1">
      <alignment horizontal="center" vertical="center"/>
      <protection/>
    </xf>
    <xf numFmtId="0" fontId="8" fillId="26" borderId="40" xfId="60" applyNumberFormat="1" applyFont="1" applyFill="1" applyBorder="1" applyAlignment="1">
      <alignment horizontal="center" vertical="center"/>
      <protection/>
    </xf>
    <xf numFmtId="0" fontId="8" fillId="26" borderId="110" xfId="60" applyFont="1" applyFill="1" applyBorder="1" applyAlignment="1">
      <alignment horizontal="center" vertical="center"/>
      <protection/>
    </xf>
    <xf numFmtId="0" fontId="8" fillId="26" borderId="111" xfId="60" applyFont="1" applyFill="1" applyBorder="1" applyAlignment="1">
      <alignment horizontal="center" vertical="center"/>
      <protection/>
    </xf>
    <xf numFmtId="0" fontId="34" fillId="26" borderId="74" xfId="60" applyNumberFormat="1" applyFont="1" applyFill="1" applyBorder="1" applyAlignment="1">
      <alignment horizontal="center" vertical="center"/>
      <protection/>
    </xf>
    <xf numFmtId="0" fontId="7" fillId="25" borderId="112" xfId="60" applyNumberFormat="1" applyFont="1" applyFill="1" applyBorder="1" applyAlignment="1">
      <alignment horizontal="center" vertical="center"/>
      <protection/>
    </xf>
    <xf numFmtId="0" fontId="7" fillId="25" borderId="113" xfId="60" applyNumberFormat="1" applyFont="1" applyFill="1" applyBorder="1" applyAlignment="1">
      <alignment horizontal="center" vertical="center"/>
      <protection/>
    </xf>
    <xf numFmtId="2" fontId="7" fillId="25" borderId="73" xfId="60" applyNumberFormat="1" applyFont="1" applyFill="1" applyBorder="1" applyAlignment="1">
      <alignment horizontal="center" vertical="center"/>
      <protection/>
    </xf>
    <xf numFmtId="0" fontId="8" fillId="25" borderId="79" xfId="60" applyFont="1" applyFill="1" applyBorder="1" applyAlignment="1">
      <alignment horizontal="center" vertical="center"/>
      <protection/>
    </xf>
    <xf numFmtId="0" fontId="7" fillId="25" borderId="0" xfId="60" applyNumberFormat="1" applyFont="1" applyFill="1" applyBorder="1" applyAlignment="1">
      <alignment horizontal="center" vertical="center"/>
      <protection/>
    </xf>
    <xf numFmtId="0" fontId="8" fillId="26" borderId="114" xfId="60" applyFont="1" applyFill="1" applyBorder="1" applyAlignment="1">
      <alignment horizontal="center" vertical="center"/>
      <protection/>
    </xf>
    <xf numFmtId="0" fontId="8" fillId="26" borderId="115" xfId="60" applyFont="1" applyFill="1" applyBorder="1" applyAlignment="1">
      <alignment horizontal="center" vertical="center"/>
      <protection/>
    </xf>
    <xf numFmtId="0" fontId="7" fillId="26" borderId="77" xfId="60" applyFont="1" applyFill="1" applyBorder="1" applyAlignment="1">
      <alignment horizontal="center" vertical="center"/>
      <protection/>
    </xf>
    <xf numFmtId="0" fontId="34" fillId="26" borderId="73" xfId="60" applyFont="1" applyFill="1" applyBorder="1" applyAlignment="1">
      <alignment horizontal="center" vertical="center"/>
      <protection/>
    </xf>
    <xf numFmtId="0" fontId="34" fillId="26" borderId="71" xfId="60" applyFont="1" applyFill="1" applyBorder="1" applyAlignment="1">
      <alignment horizontal="center" vertical="center"/>
      <protection/>
    </xf>
    <xf numFmtId="0" fontId="8" fillId="26" borderId="116" xfId="60" applyFont="1" applyFill="1" applyBorder="1" applyAlignment="1">
      <alignment horizontal="center" vertical="center"/>
      <protection/>
    </xf>
    <xf numFmtId="0" fontId="34" fillId="26" borderId="74" xfId="60" applyFont="1" applyFill="1" applyBorder="1" applyAlignment="1">
      <alignment horizontal="center" vertical="center"/>
      <protection/>
    </xf>
    <xf numFmtId="0" fontId="8" fillId="25" borderId="40" xfId="60" applyFont="1" applyFill="1" applyBorder="1" applyAlignment="1">
      <alignment vertical="center"/>
      <protection/>
    </xf>
    <xf numFmtId="0" fontId="8" fillId="25" borderId="43" xfId="60" applyFont="1" applyFill="1" applyBorder="1" applyAlignment="1">
      <alignment vertical="center"/>
      <protection/>
    </xf>
    <xf numFmtId="0" fontId="8" fillId="26" borderId="117" xfId="60" applyNumberFormat="1" applyFont="1" applyFill="1" applyBorder="1" applyAlignment="1">
      <alignment horizontal="center" vertical="center"/>
      <protection/>
    </xf>
    <xf numFmtId="0" fontId="8" fillId="26" borderId="76" xfId="60" applyNumberFormat="1" applyFont="1" applyFill="1" applyBorder="1" applyAlignment="1">
      <alignment horizontal="center" vertical="center"/>
      <protection/>
    </xf>
    <xf numFmtId="0" fontId="8" fillId="26" borderId="118" xfId="60" applyNumberFormat="1" applyFont="1" applyFill="1" applyBorder="1" applyAlignment="1">
      <alignment horizontal="center" vertical="center"/>
      <protection/>
    </xf>
    <xf numFmtId="0" fontId="8" fillId="26" borderId="119" xfId="60" applyNumberFormat="1" applyFont="1" applyFill="1" applyBorder="1" applyAlignment="1">
      <alignment horizontal="center" vertical="center"/>
      <protection/>
    </xf>
    <xf numFmtId="0" fontId="8" fillId="25" borderId="120" xfId="60" applyFont="1" applyFill="1" applyBorder="1" applyAlignment="1">
      <alignment horizontal="center" vertical="center"/>
      <protection/>
    </xf>
    <xf numFmtId="0" fontId="8" fillId="25" borderId="121" xfId="60" applyFont="1" applyFill="1" applyBorder="1" applyAlignment="1">
      <alignment horizontal="center" vertical="center"/>
      <protection/>
    </xf>
    <xf numFmtId="0" fontId="8" fillId="26" borderId="122" xfId="60" applyNumberFormat="1" applyFont="1" applyFill="1" applyBorder="1" applyAlignment="1">
      <alignment horizontal="center" vertical="center"/>
      <protection/>
    </xf>
    <xf numFmtId="0" fontId="8" fillId="26" borderId="123" xfId="60" applyNumberFormat="1" applyFont="1" applyFill="1" applyBorder="1" applyAlignment="1">
      <alignment horizontal="center" vertical="center"/>
      <protection/>
    </xf>
    <xf numFmtId="0" fontId="8" fillId="26" borderId="124" xfId="60" applyNumberFormat="1" applyFont="1" applyFill="1" applyBorder="1" applyAlignment="1">
      <alignment horizontal="center" vertical="center"/>
      <protection/>
    </xf>
    <xf numFmtId="0" fontId="8" fillId="26" borderId="125" xfId="60" applyNumberFormat="1" applyFont="1" applyFill="1" applyBorder="1" applyAlignment="1">
      <alignment horizontal="center" vertical="center"/>
      <protection/>
    </xf>
    <xf numFmtId="0" fontId="8" fillId="25" borderId="126" xfId="60" applyFont="1" applyFill="1" applyBorder="1" applyAlignment="1">
      <alignment vertical="center"/>
      <protection/>
    </xf>
    <xf numFmtId="0" fontId="34" fillId="25" borderId="34" xfId="60" applyFont="1" applyFill="1" applyBorder="1" applyAlignment="1">
      <alignment horizontal="center" vertical="center"/>
      <protection/>
    </xf>
    <xf numFmtId="0" fontId="34" fillId="25" borderId="127" xfId="60" applyFont="1" applyFill="1" applyBorder="1" applyAlignment="1">
      <alignment horizontal="center" vertical="center"/>
      <protection/>
    </xf>
    <xf numFmtId="0" fontId="34" fillId="25" borderId="128" xfId="60" applyFont="1" applyFill="1" applyBorder="1" applyAlignment="1">
      <alignment horizontal="center" vertical="center"/>
      <protection/>
    </xf>
    <xf numFmtId="2" fontId="8" fillId="25" borderId="12" xfId="60" applyNumberFormat="1" applyFont="1" applyFill="1" applyBorder="1" applyAlignment="1">
      <alignment horizontal="center" vertical="center"/>
      <protection/>
    </xf>
    <xf numFmtId="2" fontId="8" fillId="25" borderId="13" xfId="60" applyNumberFormat="1" applyFont="1" applyFill="1" applyBorder="1" applyAlignment="1">
      <alignment horizontal="center" vertical="center"/>
      <protection/>
    </xf>
    <xf numFmtId="0" fontId="8" fillId="25" borderId="129" xfId="60" applyFont="1" applyFill="1" applyBorder="1" applyAlignment="1">
      <alignment horizontal="center" vertical="center"/>
      <protection/>
    </xf>
    <xf numFmtId="0" fontId="8" fillId="25" borderId="130" xfId="60" applyFont="1" applyFill="1" applyBorder="1" applyAlignment="1">
      <alignment horizontal="center" vertical="center"/>
      <protection/>
    </xf>
    <xf numFmtId="0" fontId="8" fillId="26" borderId="59" xfId="60" applyFont="1" applyFill="1" applyBorder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- Акцент5 2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_Магістр ПО 05.12 xls" xfId="57"/>
    <cellStyle name="Обычный 3" xfId="58"/>
    <cellStyle name="Обычный 4" xfId="59"/>
    <cellStyle name="Обычный_навчалльний план Енергетика 3-0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32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lor indexed="9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Downloads\&#1048;&#1088;&#1080;&#1085;&#1072;\A_&#1056;&#1072;&#1073;&#1086;&#1090;&#1072;\&#1058;&#1080;&#1087;&#1086;&#1074;&#1110;%20&#1087;&#1083;&#1072;&#1085;&#1080;\&#1060;&#1060;&#1052;&#1058;&#1054;\&#1048;&#1088;&#1080;&#1085;&#1072;\A_&#1056;&#1072;&#1073;&#1086;&#1090;&#1072;\&#1056;&#1086;&#1073;&#1086;&#1095;&#1110;%20&#1087;&#1083;&#1072;&#1085;&#1080;\I&#1057;&#1055;&#1050;&#1054;\2015-2016\&#1044;&#1077;&#1085;&#1085;&#1077;\1%20&#1082;&#1091;&#1088;&#1089;\&#1087;&#1083;&#1072;&#1085;_&#1084;&#1072;&#1075;&#1080;&#1089;&#1090;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Downloads\&#1048;&#1088;&#1080;&#1085;&#1072;\A_&#1056;&#1072;&#1073;&#1086;&#1090;&#1072;\&#1058;&#1080;&#1087;&#1086;&#1074;&#1110;%20&#1087;&#1083;&#1072;&#1085;&#1080;\&#1060;&#1060;&#1052;&#1058;&#1054;\&#1048;&#1088;&#1080;&#1085;&#1072;\A_&#1056;&#1072;&#1073;&#1086;&#1090;&#1072;\&#1056;&#1086;&#1073;&#1086;&#1095;&#1110;%20&#1087;&#1083;&#1072;&#1085;&#1080;\I&#1055;&#1055;&#1054;&#1052;\2014-2015\&#1044;&#1045;&#1053;&#1053;&#1045;\&#1087;&#1083;&#1072;&#1085;_&#1084;&#1072;&#1075;&#1080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гістри ППО"/>
      <sheetName val="робочий денне"/>
    </sheetNames>
    <sheetDataSet>
      <sheetData sheetId="0">
        <row r="1">
          <cell r="A1" t="str">
            <v>"Затверджую"</v>
          </cell>
          <cell r="AP1" t="str">
            <v>ЗАТВЕРДЖЕНОНаказ Міністерстваосвіти і науки,молоді та спорту України29 березня 2012 року №384                               Форма № Н-3.01</v>
          </cell>
        </row>
        <row r="2">
          <cell r="A2" t="str">
            <v>Ректор БДПУ </v>
          </cell>
        </row>
        <row r="3">
          <cell r="A3" t="str">
            <v>_________________ Зарва В.А.</v>
          </cell>
          <cell r="O3" t="str">
            <v>МІНІСТЕРСТВО ОСВІТИ І НАУКИ, МОЛОДІ ТА СПОРТУ УКРАЇНИ</v>
          </cell>
        </row>
        <row r="4">
          <cell r="A4" t="str">
            <v>"_____" _________________2012 року</v>
          </cell>
          <cell r="P4" t="str">
            <v>БЕРДЯНСЬКИЙ   ДЕРЖАВНИЙ   ПЕДАГОГІЧНИЙ   УНИВЕРСИТЕТ </v>
          </cell>
        </row>
        <row r="6">
          <cell r="M6" t="str">
            <v>Н А В Ч А Л Ь Н И Й   П Л А Н </v>
          </cell>
        </row>
        <row r="7">
          <cell r="D7" t="str">
            <v>Підготовки магістрів з галузі знань:     0101 ПЕДАГОГІЧНА ОСВІТА</v>
          </cell>
          <cell r="AJ7" t="str">
            <v>Кваліфікація: </v>
          </cell>
          <cell r="AP7" t="str">
            <v>викладач педагогіки та окремої</v>
          </cell>
        </row>
        <row r="8">
          <cell r="D8" t="str">
            <v>Спеціальність:                                    8.01010201   Початкова освіта</v>
          </cell>
          <cell r="AJ8" t="str">
            <v> методики у ВНЗ (за вибором студента)</v>
          </cell>
        </row>
        <row r="9">
          <cell r="AJ9" t="str">
            <v>Строк навчання:</v>
          </cell>
          <cell r="AP9" t="str">
            <v>1 рік</v>
          </cell>
        </row>
        <row r="10">
          <cell r="AJ10" t="str">
            <v>на базі</v>
          </cell>
          <cell r="AP10" t="str">
            <v>освітньо-кваліфікайного рівня</v>
          </cell>
        </row>
        <row r="11">
          <cell r="AP11" t="str">
            <v>спеціаліст</v>
          </cell>
        </row>
        <row r="12">
          <cell r="A12" t="str">
            <v>I. ГРАФІК НАВЧАЛЬНОГО ПРОЦЕСУ</v>
          </cell>
        </row>
        <row r="14">
          <cell r="A14" t="str">
            <v>тиждень</v>
          </cell>
          <cell r="B14" t="str">
            <v>Вересень</v>
          </cell>
          <cell r="F14">
            <v>5</v>
          </cell>
          <cell r="G14" t="str">
            <v>Жовтень</v>
          </cell>
          <cell r="J14">
            <v>9</v>
          </cell>
          <cell r="K14" t="str">
            <v>Листопад</v>
          </cell>
          <cell r="O14" t="str">
            <v>Грудень</v>
          </cell>
          <cell r="S14">
            <v>18</v>
          </cell>
          <cell r="T14" t="str">
            <v>Січень</v>
          </cell>
          <cell r="X14">
            <v>23</v>
          </cell>
          <cell r="Y14" t="str">
            <v>Лютий</v>
          </cell>
          <cell r="AB14">
            <v>27</v>
          </cell>
          <cell r="AC14" t="str">
            <v>Березень</v>
          </cell>
          <cell r="AG14">
            <v>32</v>
          </cell>
          <cell r="AH14" t="str">
            <v>Квітень</v>
          </cell>
          <cell r="AK14">
            <v>36</v>
          </cell>
          <cell r="AL14" t="str">
            <v>Травень</v>
          </cell>
          <cell r="AP14" t="str">
            <v>Червень</v>
          </cell>
          <cell r="AT14">
            <v>45</v>
          </cell>
          <cell r="AU14" t="str">
            <v>Липень</v>
          </cell>
          <cell r="AX14">
            <v>49</v>
          </cell>
          <cell r="AY14" t="str">
            <v>Серпень</v>
          </cell>
        </row>
        <row r="15">
          <cell r="A15" t="str">
            <v>курс</v>
          </cell>
          <cell r="B15">
            <v>1</v>
          </cell>
          <cell r="C15">
            <v>2</v>
          </cell>
          <cell r="D15">
            <v>3</v>
          </cell>
          <cell r="E15">
            <v>4</v>
          </cell>
          <cell r="G15">
            <v>6</v>
          </cell>
          <cell r="H15">
            <v>7</v>
          </cell>
          <cell r="I15">
            <v>8</v>
          </cell>
          <cell r="K15">
            <v>10</v>
          </cell>
          <cell r="L15">
            <v>11</v>
          </cell>
          <cell r="M15">
            <v>12</v>
          </cell>
          <cell r="N15">
            <v>13</v>
          </cell>
          <cell r="O15">
            <v>14</v>
          </cell>
          <cell r="P15">
            <v>15</v>
          </cell>
          <cell r="Q15">
            <v>16</v>
          </cell>
          <cell r="R15">
            <v>17</v>
          </cell>
          <cell r="T15">
            <v>19</v>
          </cell>
          <cell r="U15">
            <v>20</v>
          </cell>
          <cell r="V15">
            <v>21</v>
          </cell>
          <cell r="W15">
            <v>22</v>
          </cell>
          <cell r="Y15">
            <v>24</v>
          </cell>
          <cell r="Z15">
            <v>25</v>
          </cell>
          <cell r="AA15">
            <v>26</v>
          </cell>
          <cell r="AC15">
            <v>28</v>
          </cell>
          <cell r="AD15">
            <v>29</v>
          </cell>
          <cell r="AE15">
            <v>30</v>
          </cell>
          <cell r="AF15">
            <v>31</v>
          </cell>
          <cell r="AH15">
            <v>33</v>
          </cell>
          <cell r="AI15">
            <v>34</v>
          </cell>
          <cell r="AJ15">
            <v>35</v>
          </cell>
          <cell r="AL15">
            <v>37</v>
          </cell>
          <cell r="AM15">
            <v>38</v>
          </cell>
          <cell r="AN15">
            <v>39</v>
          </cell>
          <cell r="AO15">
            <v>40</v>
          </cell>
          <cell r="AP15">
            <v>41</v>
          </cell>
          <cell r="AQ15">
            <v>42</v>
          </cell>
          <cell r="AR15">
            <v>43</v>
          </cell>
          <cell r="AS15">
            <v>44</v>
          </cell>
          <cell r="AU15">
            <v>46</v>
          </cell>
          <cell r="AV15">
            <v>47</v>
          </cell>
          <cell r="AW15">
            <v>48</v>
          </cell>
          <cell r="AY15">
            <v>50</v>
          </cell>
          <cell r="AZ15">
            <v>51</v>
          </cell>
          <cell r="BA15">
            <v>52</v>
          </cell>
        </row>
        <row r="17">
          <cell r="A17">
            <v>1</v>
          </cell>
          <cell r="B17" t="str">
            <v>Т</v>
          </cell>
          <cell r="C17" t="str">
            <v>Т</v>
          </cell>
          <cell r="D17" t="str">
            <v>Т</v>
          </cell>
          <cell r="E17" t="str">
            <v>Т</v>
          </cell>
          <cell r="F17" t="str">
            <v>Т</v>
          </cell>
          <cell r="G17" t="str">
            <v>Т</v>
          </cell>
          <cell r="H17" t="str">
            <v>Т</v>
          </cell>
          <cell r="I17" t="str">
            <v>Т</v>
          </cell>
          <cell r="J17" t="str">
            <v>Т</v>
          </cell>
          <cell r="K17" t="str">
            <v>Т</v>
          </cell>
          <cell r="L17" t="str">
            <v>Т</v>
          </cell>
          <cell r="M17" t="str">
            <v>Т</v>
          </cell>
          <cell r="N17" t="str">
            <v>Т</v>
          </cell>
          <cell r="O17" t="str">
            <v>Т</v>
          </cell>
          <cell r="P17" t="str">
            <v>Т</v>
          </cell>
          <cell r="Q17" t="str">
            <v>Т</v>
          </cell>
          <cell r="R17" t="str">
            <v>Т</v>
          </cell>
          <cell r="S17" t="str">
            <v>К </v>
          </cell>
          <cell r="T17" t="str">
            <v>С</v>
          </cell>
          <cell r="U17" t="str">
            <v>С</v>
          </cell>
          <cell r="V17" t="str">
            <v>К</v>
          </cell>
          <cell r="W17" t="str">
            <v>П</v>
          </cell>
          <cell r="X17" t="str">
            <v>П</v>
          </cell>
          <cell r="Y17" t="str">
            <v>П</v>
          </cell>
          <cell r="Z17" t="str">
            <v>П</v>
          </cell>
          <cell r="AA17" t="str">
            <v>П</v>
          </cell>
          <cell r="AB17" t="str">
            <v>П</v>
          </cell>
          <cell r="AC17" t="str">
            <v>Т</v>
          </cell>
          <cell r="AD17" t="str">
            <v>Т</v>
          </cell>
          <cell r="AE17" t="str">
            <v>Т</v>
          </cell>
          <cell r="AF17" t="str">
            <v>Т</v>
          </cell>
          <cell r="AG17" t="str">
            <v>Т</v>
          </cell>
          <cell r="AH17" t="str">
            <v>Т</v>
          </cell>
          <cell r="AI17" t="str">
            <v>Т</v>
          </cell>
          <cell r="AJ17" t="str">
            <v>Т</v>
          </cell>
          <cell r="AK17" t="str">
            <v>Т</v>
          </cell>
          <cell r="AL17" t="str">
            <v>Т</v>
          </cell>
          <cell r="AM17" t="str">
            <v>С</v>
          </cell>
          <cell r="AN17" t="str">
            <v>С</v>
          </cell>
          <cell r="AO17" t="str">
            <v>Д</v>
          </cell>
          <cell r="AP17" t="str">
            <v>Д</v>
          </cell>
          <cell r="AQ17" t="str">
            <v>Д</v>
          </cell>
          <cell r="AR17" t="str">
            <v>А</v>
          </cell>
          <cell r="AS17" t="str">
            <v>А</v>
          </cell>
        </row>
        <row r="18">
          <cell r="A18" t="str">
            <v>Позначення:</v>
          </cell>
          <cell r="F18" t="str">
            <v>Т</v>
          </cell>
          <cell r="G18" t="str">
            <v>Теоретичне навчання</v>
          </cell>
          <cell r="M18" t="str">
            <v>С</v>
          </cell>
          <cell r="N18" t="str">
            <v>Сесія</v>
          </cell>
          <cell r="R18" t="str">
            <v>К</v>
          </cell>
          <cell r="S18" t="str">
            <v>Канікули</v>
          </cell>
          <cell r="AD18" t="str">
            <v>П</v>
          </cell>
          <cell r="AE18" t="str">
            <v>Практика</v>
          </cell>
          <cell r="AJ18" t="str">
            <v>Д</v>
          </cell>
          <cell r="AK18" t="str">
            <v>Дипломна робота</v>
          </cell>
          <cell r="AO18" t="str">
            <v>А</v>
          </cell>
          <cell r="AP18" t="str">
            <v>Державна атестація</v>
          </cell>
        </row>
        <row r="21">
          <cell r="A21" t="str">
            <v>II. ЗВЕДЕНИЙ БЮДЖЕТ ЧАСУ (у тижнях)</v>
          </cell>
          <cell r="X21" t="str">
            <v>ІІІ. ПРАКТИКА</v>
          </cell>
          <cell r="AM21" t="str">
            <v>ІV. ДЕРЖАВНА АТЕСТАЦІЯ</v>
          </cell>
        </row>
        <row r="23">
          <cell r="A23" t="str">
            <v>курс</v>
          </cell>
          <cell r="B23" t="str">
            <v>Теоретичне навчання</v>
          </cell>
          <cell r="E23" t="str">
            <v>Сесія</v>
          </cell>
          <cell r="H23" t="str">
            <v>Практика</v>
          </cell>
          <cell r="K23" t="str">
            <v>Державна атестація</v>
          </cell>
          <cell r="M23" t="str">
            <v>Дипломна робота</v>
          </cell>
          <cell r="O23" t="str">
            <v>Канікули</v>
          </cell>
          <cell r="Q23" t="str">
            <v>Всього</v>
          </cell>
          <cell r="U23" t="str">
            <v>Назва практики</v>
          </cell>
          <cell r="AA23" t="str">
            <v>Сем</v>
          </cell>
          <cell r="AC23" t="str">
            <v>Тижн</v>
          </cell>
          <cell r="AF23" t="str">
            <v>Кредит</v>
          </cell>
          <cell r="AK23" t="str">
            <v>Випускна робота</v>
          </cell>
          <cell r="AV23" t="str">
            <v>Сем</v>
          </cell>
          <cell r="AX23" t="str">
            <v>Тижн</v>
          </cell>
          <cell r="AZ23" t="str">
            <v>Кред</v>
          </cell>
        </row>
        <row r="24">
          <cell r="AK24" t="str">
            <v>Захист магістерської роботи зі спеціальності</v>
          </cell>
          <cell r="AV24">
            <v>2</v>
          </cell>
          <cell r="AX24">
            <v>2</v>
          </cell>
          <cell r="AZ24">
            <v>3</v>
          </cell>
        </row>
        <row r="25">
          <cell r="A25" t="str">
            <v>магістр</v>
          </cell>
          <cell r="B25">
            <v>27</v>
          </cell>
          <cell r="E25">
            <v>4</v>
          </cell>
          <cell r="H25">
            <v>6</v>
          </cell>
          <cell r="K25">
            <v>2</v>
          </cell>
          <cell r="M25">
            <v>3</v>
          </cell>
          <cell r="O25">
            <v>2</v>
          </cell>
          <cell r="Q25">
            <v>44</v>
          </cell>
          <cell r="U25" t="str">
            <v>Асистентська (стажиська)</v>
          </cell>
          <cell r="AA25">
            <v>2</v>
          </cell>
          <cell r="AC25">
            <v>6</v>
          </cell>
          <cell r="AF25">
            <v>9</v>
          </cell>
        </row>
        <row r="26">
          <cell r="V26" t="str">
            <v>V. ПЛАН НАВЧАЛЬНОГО ПРОЦЕСУ</v>
          </cell>
        </row>
        <row r="28">
          <cell r="A28" t="str">
            <v>Шифр за ОПП</v>
          </cell>
          <cell r="B28" t="str">
            <v>Назва дисциплін</v>
          </cell>
          <cell r="T28" t="str">
            <v>Розподіл за семестрами</v>
          </cell>
          <cell r="Z28" t="str">
            <v>Кількість кредитів ECTS</v>
          </cell>
          <cell r="AC28" t="str">
            <v>Загальний обсяг годин</v>
          </cell>
          <cell r="AG28" t="str">
            <v>Аудиторні заняття</v>
          </cell>
          <cell r="AP28" t="str">
            <v>Самостійна    робота</v>
          </cell>
          <cell r="AR28" t="str">
            <v>Розподіл кредитів ЕСТS за семестрами</v>
          </cell>
        </row>
        <row r="29">
          <cell r="T29" t="str">
            <v>Екзаменів</v>
          </cell>
          <cell r="V29" t="str">
            <v>Заліки</v>
          </cell>
          <cell r="X29" t="str">
            <v>Курсова робота</v>
          </cell>
          <cell r="AG29" t="str">
            <v>Загальний обсяг годин</v>
          </cell>
          <cell r="AI29" t="str">
            <v>Лекції</v>
          </cell>
          <cell r="AK29" t="str">
            <v>Практичні, семінарські</v>
          </cell>
          <cell r="AN29" t="str">
            <v>Лабораторні, індивідуальні</v>
          </cell>
          <cell r="AR29">
            <v>1</v>
          </cell>
          <cell r="AW29">
            <v>2</v>
          </cell>
        </row>
        <row r="30">
          <cell r="AR30" t="str">
            <v>Кількість тижнів у семестрі</v>
          </cell>
        </row>
        <row r="32">
          <cell r="AR32">
            <v>17</v>
          </cell>
          <cell r="AW32">
            <v>10</v>
          </cell>
        </row>
        <row r="33">
          <cell r="AR33" t="str">
            <v>Кількість кредитів протягом семестру</v>
          </cell>
        </row>
        <row r="35">
          <cell r="A35">
            <v>1</v>
          </cell>
          <cell r="B35">
            <v>2</v>
          </cell>
          <cell r="T35">
            <v>3</v>
          </cell>
          <cell r="V35">
            <v>4</v>
          </cell>
          <cell r="X35">
            <v>5</v>
          </cell>
          <cell r="Z35">
            <v>7</v>
          </cell>
          <cell r="AC35">
            <v>6</v>
          </cell>
          <cell r="AG35">
            <v>6</v>
          </cell>
          <cell r="AI35">
            <v>7</v>
          </cell>
          <cell r="AK35">
            <v>8</v>
          </cell>
          <cell r="AN35">
            <v>9</v>
          </cell>
          <cell r="AP35">
            <v>5</v>
          </cell>
          <cell r="AR35">
            <v>10</v>
          </cell>
          <cell r="AW35">
            <v>11</v>
          </cell>
        </row>
        <row r="36">
          <cell r="A36" t="str">
            <v>І.  Цикл  професійно орієнтовної гуманітарної та соціально-економічної підготовки (шифр - МГСЕ)</v>
          </cell>
        </row>
        <row r="37">
          <cell r="A37" t="str">
            <v>МГСЕ 1</v>
          </cell>
          <cell r="B37" t="str">
            <v>Філософія освіти</v>
          </cell>
          <cell r="T37">
            <v>1</v>
          </cell>
          <cell r="Z37">
            <v>2</v>
          </cell>
          <cell r="AC37">
            <v>60</v>
          </cell>
          <cell r="AG37">
            <v>20</v>
          </cell>
          <cell r="AI37">
            <v>10</v>
          </cell>
          <cell r="AK37">
            <v>10</v>
          </cell>
          <cell r="AP37">
            <v>40</v>
          </cell>
          <cell r="AR37">
            <v>2</v>
          </cell>
        </row>
        <row r="38">
          <cell r="A38" t="str">
            <v>МГСЕ 2</v>
          </cell>
          <cell r="B38" t="str">
            <v>Ділове спілкування іноземною мовою</v>
          </cell>
          <cell r="T38">
            <v>2</v>
          </cell>
          <cell r="Z38">
            <v>2</v>
          </cell>
          <cell r="AC38">
            <v>60</v>
          </cell>
          <cell r="AG38">
            <v>20</v>
          </cell>
          <cell r="AI38">
            <v>10</v>
          </cell>
          <cell r="AK38">
            <v>10</v>
          </cell>
          <cell r="AP38">
            <v>40</v>
          </cell>
          <cell r="AW38">
            <v>2</v>
          </cell>
        </row>
        <row r="39">
          <cell r="A39" t="str">
            <v>Разом за  циклом   І</v>
          </cell>
          <cell r="T39">
            <v>2</v>
          </cell>
          <cell r="V39">
            <v>0</v>
          </cell>
          <cell r="X39">
            <v>0</v>
          </cell>
          <cell r="Z39">
            <v>4</v>
          </cell>
          <cell r="AC39">
            <v>120</v>
          </cell>
          <cell r="AG39">
            <v>40</v>
          </cell>
          <cell r="AI39">
            <v>20</v>
          </cell>
          <cell r="AK39">
            <v>20</v>
          </cell>
          <cell r="AP39">
            <v>80</v>
          </cell>
          <cell r="AR39">
            <v>2</v>
          </cell>
          <cell r="AW39">
            <v>2</v>
          </cell>
        </row>
        <row r="40">
          <cell r="A40" t="str">
            <v>ІІ.  Цикл природничо-наукової підготовки (шифр - МПНП)</v>
          </cell>
        </row>
        <row r="41">
          <cell r="A41" t="str">
            <v>Навчальні дисципліни (шифр - МПП 1)</v>
          </cell>
        </row>
        <row r="42">
          <cell r="A42" t="str">
            <v>МПНП 1.1</v>
          </cell>
          <cell r="B42" t="str">
            <v>Сучасні інформаційні технології в освіті</v>
          </cell>
          <cell r="T42">
            <v>1</v>
          </cell>
          <cell r="Z42">
            <v>2</v>
          </cell>
          <cell r="AC42">
            <v>60</v>
          </cell>
          <cell r="AG42">
            <v>20</v>
          </cell>
          <cell r="AI42">
            <v>10</v>
          </cell>
          <cell r="AK42">
            <v>10</v>
          </cell>
          <cell r="AP42">
            <v>40</v>
          </cell>
          <cell r="AR42">
            <v>2</v>
          </cell>
        </row>
        <row r="43">
          <cell r="A43" t="str">
            <v>Разом за  циклом   ІІ</v>
          </cell>
          <cell r="T43">
            <v>1</v>
          </cell>
          <cell r="V43">
            <v>0</v>
          </cell>
          <cell r="X43">
            <v>0</v>
          </cell>
          <cell r="Z43">
            <v>2</v>
          </cell>
          <cell r="AC43">
            <v>60</v>
          </cell>
          <cell r="AG43">
            <v>20</v>
          </cell>
          <cell r="AI43">
            <v>10</v>
          </cell>
          <cell r="AK43">
            <v>10</v>
          </cell>
          <cell r="AP43">
            <v>40</v>
          </cell>
          <cell r="AR43">
            <v>2</v>
          </cell>
          <cell r="AW43">
            <v>0</v>
          </cell>
        </row>
        <row r="44">
          <cell r="A44" t="str">
            <v>ІІІ.  Цикл професійної та практичної підготовки (шифр - МПП)</v>
          </cell>
        </row>
        <row r="45">
          <cell r="A45" t="str">
            <v>Навчальні дисципліни (шифр - МПП 1)</v>
          </cell>
        </row>
        <row r="46">
          <cell r="A46" t="str">
            <v>МПП 1.1</v>
          </cell>
          <cell r="B46" t="str">
            <v>Педагогіка вищої школи</v>
          </cell>
          <cell r="V46">
            <v>1</v>
          </cell>
          <cell r="Z46">
            <v>3</v>
          </cell>
          <cell r="AC46">
            <v>90</v>
          </cell>
          <cell r="AG46">
            <v>30</v>
          </cell>
          <cell r="AI46">
            <v>16</v>
          </cell>
          <cell r="AK46">
            <v>14</v>
          </cell>
          <cell r="AP46">
            <v>60</v>
          </cell>
          <cell r="AR46">
            <v>3</v>
          </cell>
        </row>
        <row r="47">
          <cell r="A47" t="str">
            <v>МПП 1.2</v>
          </cell>
          <cell r="B47" t="str">
            <v>Психологія вищої школи</v>
          </cell>
          <cell r="V47">
            <v>1</v>
          </cell>
          <cell r="Z47">
            <v>3</v>
          </cell>
          <cell r="AC47">
            <v>90</v>
          </cell>
          <cell r="AG47">
            <v>30</v>
          </cell>
          <cell r="AI47">
            <v>16</v>
          </cell>
          <cell r="AK47">
            <v>14</v>
          </cell>
          <cell r="AP47">
            <v>60</v>
          </cell>
          <cell r="AR47">
            <v>3</v>
          </cell>
        </row>
        <row r="48">
          <cell r="A48" t="str">
            <v>МПП 1.3</v>
          </cell>
          <cell r="B48" t="str">
            <v>Методика викладання дидактики у ВНЗ</v>
          </cell>
          <cell r="T48">
            <v>1</v>
          </cell>
          <cell r="Z48">
            <v>4</v>
          </cell>
          <cell r="AC48">
            <v>120</v>
          </cell>
          <cell r="AG48">
            <v>40</v>
          </cell>
          <cell r="AI48">
            <v>20</v>
          </cell>
          <cell r="AK48">
            <v>20</v>
          </cell>
          <cell r="AP48">
            <v>80</v>
          </cell>
          <cell r="AR48">
            <v>4</v>
          </cell>
        </row>
        <row r="49">
          <cell r="A49" t="str">
            <v>Разом за циклом  ІІІ (навчальні дисципліни)</v>
          </cell>
          <cell r="T49">
            <v>1</v>
          </cell>
          <cell r="V49">
            <v>2</v>
          </cell>
          <cell r="X49">
            <v>0</v>
          </cell>
          <cell r="Z49">
            <v>10</v>
          </cell>
          <cell r="AC49">
            <v>300</v>
          </cell>
          <cell r="AG49">
            <v>100</v>
          </cell>
          <cell r="AI49">
            <v>52</v>
          </cell>
          <cell r="AK49">
            <v>48</v>
          </cell>
          <cell r="AP49">
            <v>200</v>
          </cell>
          <cell r="AR49">
            <v>10</v>
          </cell>
          <cell r="AV49">
            <v>0</v>
          </cell>
          <cell r="AW49">
            <v>0</v>
          </cell>
          <cell r="BA49">
            <v>10</v>
          </cell>
        </row>
        <row r="50">
          <cell r="A50" t="str">
            <v>Практика (шифр - МПП 2)</v>
          </cell>
        </row>
        <row r="51">
          <cell r="A51" t="str">
            <v>МПП 2.1</v>
          </cell>
          <cell r="B51" t="str">
            <v>Асистентська (стажиська)</v>
          </cell>
          <cell r="V51" t="str">
            <v>2</v>
          </cell>
          <cell r="Z51">
            <v>9</v>
          </cell>
          <cell r="AC51">
            <v>270</v>
          </cell>
          <cell r="AP51">
            <v>270</v>
          </cell>
          <cell r="AV51">
            <v>6</v>
          </cell>
          <cell r="AW51">
            <v>9</v>
          </cell>
        </row>
        <row r="52">
          <cell r="A52" t="str">
            <v>Разом за циклом  ІІІ (практика)</v>
          </cell>
          <cell r="T52">
            <v>0</v>
          </cell>
          <cell r="X52">
            <v>0</v>
          </cell>
          <cell r="Z52">
            <v>9</v>
          </cell>
          <cell r="AC52">
            <v>270</v>
          </cell>
          <cell r="AP52">
            <v>270</v>
          </cell>
          <cell r="AR52">
            <v>0</v>
          </cell>
          <cell r="AW52">
            <v>9</v>
          </cell>
        </row>
        <row r="53">
          <cell r="A53" t="str">
            <v>Усього нормативна частина</v>
          </cell>
          <cell r="T53">
            <v>4</v>
          </cell>
          <cell r="V53">
            <v>2</v>
          </cell>
          <cell r="X53">
            <v>0</v>
          </cell>
          <cell r="Z53">
            <v>25</v>
          </cell>
          <cell r="AC53">
            <v>750</v>
          </cell>
          <cell r="AG53">
            <v>160</v>
          </cell>
          <cell r="AI53">
            <v>82</v>
          </cell>
          <cell r="AK53">
            <v>78</v>
          </cell>
          <cell r="AP53">
            <v>590</v>
          </cell>
          <cell r="AR53">
            <v>14</v>
          </cell>
          <cell r="AW53">
            <v>11</v>
          </cell>
        </row>
        <row r="54">
          <cell r="A54" t="str">
            <v>Вибіркові навчальні дисципліни</v>
          </cell>
        </row>
        <row r="55">
          <cell r="A55" t="str">
            <v>Дисципліни самостійного вибору навчального закладу</v>
          </cell>
        </row>
        <row r="56">
          <cell r="A56" t="str">
            <v>СВЗ 1</v>
          </cell>
          <cell r="B56" t="str">
            <v>Інтелектуальна власність</v>
          </cell>
          <cell r="V56">
            <v>1</v>
          </cell>
          <cell r="Z56">
            <v>1</v>
          </cell>
          <cell r="AC56">
            <v>30</v>
          </cell>
          <cell r="AG56">
            <v>10</v>
          </cell>
          <cell r="AI56">
            <v>6</v>
          </cell>
          <cell r="AK56">
            <v>4</v>
          </cell>
          <cell r="AP56">
            <v>20</v>
          </cell>
          <cell r="AR56">
            <v>1</v>
          </cell>
        </row>
        <row r="57">
          <cell r="A57" t="str">
            <v>СВЗ 2</v>
          </cell>
          <cell r="B57" t="str">
            <v>Менеджмент в освіті</v>
          </cell>
          <cell r="V57">
            <v>2</v>
          </cell>
          <cell r="Z57">
            <v>2</v>
          </cell>
          <cell r="AC57">
            <v>60</v>
          </cell>
          <cell r="AG57">
            <v>20</v>
          </cell>
          <cell r="AI57">
            <v>10</v>
          </cell>
          <cell r="AK57">
            <v>10</v>
          </cell>
          <cell r="AP57">
            <v>40</v>
          </cell>
          <cell r="AW57">
            <v>2</v>
          </cell>
        </row>
        <row r="58">
          <cell r="A58" t="str">
            <v>СВЗ 3</v>
          </cell>
          <cell r="B58" t="str">
            <v>Методологія і методи педагогічних досліджень</v>
          </cell>
          <cell r="V58">
            <v>2</v>
          </cell>
          <cell r="Z58">
            <v>1</v>
          </cell>
          <cell r="AC58">
            <v>30</v>
          </cell>
          <cell r="AG58">
            <v>20</v>
          </cell>
          <cell r="AI58">
            <v>10</v>
          </cell>
          <cell r="AK58">
            <v>10</v>
          </cell>
          <cell r="AP58">
            <v>10</v>
          </cell>
          <cell r="AW58">
            <v>1</v>
          </cell>
        </row>
        <row r="59">
          <cell r="A59" t="str">
            <v>СВЗ 4</v>
          </cell>
          <cell r="B59" t="str">
            <v>Тестологія</v>
          </cell>
          <cell r="V59">
            <v>1</v>
          </cell>
          <cell r="Z59">
            <v>1</v>
          </cell>
          <cell r="AC59">
            <v>30</v>
          </cell>
          <cell r="AG59">
            <v>20</v>
          </cell>
          <cell r="AI59">
            <v>10</v>
          </cell>
          <cell r="AK59">
            <v>10</v>
          </cell>
          <cell r="AP59">
            <v>10</v>
          </cell>
          <cell r="AR59">
            <v>1</v>
          </cell>
        </row>
        <row r="60">
          <cell r="A60" t="str">
            <v>СВЗ 5</v>
          </cell>
          <cell r="B60" t="str">
            <v>Методика викладання історії педагогіки у ВНЗ</v>
          </cell>
          <cell r="T60">
            <v>1</v>
          </cell>
          <cell r="Z60">
            <v>4</v>
          </cell>
          <cell r="AC60">
            <v>120</v>
          </cell>
          <cell r="AG60">
            <v>40</v>
          </cell>
          <cell r="AI60">
            <v>20</v>
          </cell>
          <cell r="AK60">
            <v>20</v>
          </cell>
          <cell r="AP60">
            <v>80</v>
          </cell>
          <cell r="AR60">
            <v>4</v>
          </cell>
        </row>
        <row r="61">
          <cell r="A61" t="str">
            <v>СВЗ 6</v>
          </cell>
          <cell r="B61" t="str">
            <v>Методика викладання теорії виховання у ВНЗ</v>
          </cell>
          <cell r="V61">
            <v>2</v>
          </cell>
          <cell r="Z61">
            <v>3</v>
          </cell>
          <cell r="AC61">
            <v>90</v>
          </cell>
          <cell r="AG61">
            <v>26</v>
          </cell>
          <cell r="AI61">
            <v>14</v>
          </cell>
          <cell r="AK61">
            <v>12</v>
          </cell>
          <cell r="AP61">
            <v>64</v>
          </cell>
          <cell r="AW61">
            <v>3</v>
          </cell>
        </row>
        <row r="62">
          <cell r="A62" t="str">
            <v>Разом</v>
          </cell>
          <cell r="T62">
            <v>1</v>
          </cell>
          <cell r="V62">
            <v>5</v>
          </cell>
          <cell r="X62">
            <v>0</v>
          </cell>
          <cell r="Z62">
            <v>12</v>
          </cell>
          <cell r="AC62">
            <v>360</v>
          </cell>
          <cell r="AG62">
            <v>136</v>
          </cell>
          <cell r="AI62">
            <v>70</v>
          </cell>
          <cell r="AK62">
            <v>66</v>
          </cell>
          <cell r="AP62">
            <v>224</v>
          </cell>
          <cell r="AR62">
            <v>6</v>
          </cell>
          <cell r="AW62">
            <v>6</v>
          </cell>
        </row>
        <row r="63">
          <cell r="A63" t="str">
            <v>Дисципліни вільного вибору студентів</v>
          </cell>
        </row>
        <row r="64">
          <cell r="A64" t="str">
            <v>ВВС 1</v>
          </cell>
          <cell r="B64" t="str">
            <v>Виховний потенціал початкової школи;Основи педагогічних вимірювань та моніторингу якості освіти</v>
          </cell>
          <cell r="V64">
            <v>1</v>
          </cell>
          <cell r="Z64">
            <v>2</v>
          </cell>
          <cell r="AC64">
            <v>60</v>
          </cell>
          <cell r="AG64">
            <v>20</v>
          </cell>
          <cell r="AI64">
            <v>10</v>
          </cell>
          <cell r="AK64">
            <v>10</v>
          </cell>
          <cell r="AP64">
            <v>40</v>
          </cell>
          <cell r="AR64">
            <v>2</v>
          </cell>
        </row>
        <row r="65">
          <cell r="A65" t="str">
            <v>ВВС 2</v>
          </cell>
          <cell r="B65" t="str">
            <v>Актуальні проблеми початкового навчання;Методика викладання педагогічних технологій в початковій школі</v>
          </cell>
          <cell r="V65">
            <v>2</v>
          </cell>
          <cell r="Z65">
            <v>2</v>
          </cell>
          <cell r="AC65">
            <v>60</v>
          </cell>
          <cell r="AG65">
            <v>20</v>
          </cell>
          <cell r="AI65">
            <v>10</v>
          </cell>
          <cell r="AK65">
            <v>10</v>
          </cell>
          <cell r="AP65">
            <v>40</v>
          </cell>
          <cell r="AW65">
            <v>2</v>
          </cell>
        </row>
        <row r="66">
          <cell r="A66" t="str">
            <v>ВВС 3</v>
          </cell>
          <cell r="B66" t="str">
            <v>Методика навчання у ВНЗ освітньої галузі початкової школи "Математика"</v>
          </cell>
          <cell r="T66">
            <v>2</v>
          </cell>
          <cell r="V66">
            <v>1</v>
          </cell>
          <cell r="Z66">
            <v>16</v>
          </cell>
          <cell r="AC66">
            <v>480</v>
          </cell>
          <cell r="AG66">
            <v>140</v>
          </cell>
          <cell r="AI66">
            <v>70</v>
          </cell>
          <cell r="AK66">
            <v>70</v>
          </cell>
          <cell r="AP66">
            <v>340</v>
          </cell>
          <cell r="AR66">
            <v>8</v>
          </cell>
          <cell r="AW66">
            <v>8</v>
          </cell>
        </row>
        <row r="67">
          <cell r="A67" t="str">
            <v>ВВС 3</v>
          </cell>
          <cell r="B67" t="str">
            <v>Методика навчання у ВНЗ освітньої галузі початкової школи "Мови і  літератури"</v>
          </cell>
          <cell r="T67" t="str">
            <v>2</v>
          </cell>
          <cell r="V67" t="str">
            <v>1</v>
          </cell>
          <cell r="Z67" t="str">
            <v>16</v>
          </cell>
          <cell r="AC67" t="str">
            <v>480</v>
          </cell>
          <cell r="AG67" t="str">
            <v>140</v>
          </cell>
          <cell r="AI67" t="str">
            <v>70</v>
          </cell>
          <cell r="AK67" t="str">
            <v>70</v>
          </cell>
          <cell r="AP67" t="str">
            <v>340</v>
          </cell>
          <cell r="AR67" t="str">
            <v>8</v>
          </cell>
          <cell r="AW67" t="str">
            <v>8</v>
          </cell>
        </row>
        <row r="68">
          <cell r="A68" t="str">
            <v>ВВС 3</v>
          </cell>
          <cell r="B68" t="str">
            <v>Методика навчання у ВНЗ освітньої галузі початкової школи "Суспільство та природознавство"</v>
          </cell>
          <cell r="T68" t="str">
            <v>2</v>
          </cell>
          <cell r="V68" t="str">
            <v>1</v>
          </cell>
          <cell r="Z68" t="str">
            <v>16</v>
          </cell>
          <cell r="AC68" t="str">
            <v>480</v>
          </cell>
          <cell r="AG68" t="str">
            <v>160</v>
          </cell>
          <cell r="AI68" t="str">
            <v>80</v>
          </cell>
          <cell r="AK68" t="str">
            <v>80</v>
          </cell>
          <cell r="AP68" t="str">
            <v>320</v>
          </cell>
          <cell r="AR68" t="str">
            <v>8</v>
          </cell>
          <cell r="AW68" t="str">
            <v>8</v>
          </cell>
        </row>
        <row r="69">
          <cell r="A69" t="str">
            <v>ВВС 3</v>
          </cell>
          <cell r="B69" t="str">
            <v>Методика навчання у ВНЗ освітньої галузі початкової школи "Технології"</v>
          </cell>
          <cell r="T69" t="str">
            <v>2</v>
          </cell>
          <cell r="V69" t="str">
            <v>1</v>
          </cell>
          <cell r="Z69" t="str">
            <v>16</v>
          </cell>
          <cell r="AC69" t="str">
            <v>480</v>
          </cell>
          <cell r="AG69" t="str">
            <v>160</v>
          </cell>
          <cell r="AI69" t="str">
            <v>80</v>
          </cell>
          <cell r="AK69" t="str">
            <v>80</v>
          </cell>
          <cell r="AP69" t="str">
            <v>320</v>
          </cell>
          <cell r="AR69" t="str">
            <v>8</v>
          </cell>
          <cell r="AW69" t="str">
            <v>8</v>
          </cell>
        </row>
        <row r="70">
          <cell r="A70" t="str">
            <v>ВВС 3</v>
          </cell>
          <cell r="B70" t="str">
            <v>Методика навчання у ВНЗ освітньої галузі початкової школи "Мистецтво"</v>
          </cell>
          <cell r="T70" t="str">
            <v>2</v>
          </cell>
          <cell r="V70" t="str">
            <v>1</v>
          </cell>
          <cell r="Z70" t="str">
            <v>16</v>
          </cell>
          <cell r="AC70" t="str">
            <v>480</v>
          </cell>
          <cell r="AG70" t="str">
            <v>160</v>
          </cell>
          <cell r="AI70" t="str">
            <v>80</v>
          </cell>
          <cell r="AK70" t="str">
            <v>80</v>
          </cell>
          <cell r="AP70" t="str">
            <v>320</v>
          </cell>
          <cell r="AR70" t="str">
            <v>8</v>
          </cell>
          <cell r="AW70" t="str">
            <v>8</v>
          </cell>
        </row>
        <row r="71">
          <cell r="A71" t="str">
            <v>Разом</v>
          </cell>
          <cell r="T71">
            <v>1</v>
          </cell>
          <cell r="V71">
            <v>3</v>
          </cell>
          <cell r="X71">
            <v>0</v>
          </cell>
          <cell r="Z71">
            <v>20</v>
          </cell>
          <cell r="AC71">
            <v>600</v>
          </cell>
          <cell r="AG71">
            <v>180</v>
          </cell>
          <cell r="AI71">
            <v>90</v>
          </cell>
          <cell r="AK71">
            <v>90</v>
          </cell>
          <cell r="AM71" t="e">
            <v>#REF!</v>
          </cell>
          <cell r="AP71">
            <v>420</v>
          </cell>
          <cell r="AR71">
            <v>10</v>
          </cell>
          <cell r="AW71">
            <v>10</v>
          </cell>
        </row>
        <row r="72">
          <cell r="A72" t="str">
            <v>Разом (вибіркові навчальні дисципліни)</v>
          </cell>
          <cell r="T72">
            <v>2</v>
          </cell>
          <cell r="V72">
            <v>8</v>
          </cell>
          <cell r="X72">
            <v>0</v>
          </cell>
          <cell r="Z72">
            <v>32</v>
          </cell>
          <cell r="AC72">
            <v>960</v>
          </cell>
          <cell r="AG72">
            <v>316</v>
          </cell>
          <cell r="AI72">
            <v>160</v>
          </cell>
          <cell r="AK72">
            <v>156</v>
          </cell>
          <cell r="AP72">
            <v>644</v>
          </cell>
          <cell r="AR72">
            <v>16</v>
          </cell>
          <cell r="AW72">
            <v>16</v>
          </cell>
        </row>
        <row r="74">
          <cell r="B74" t="str">
            <v>Державна атестація</v>
          </cell>
          <cell r="Z74">
            <v>3</v>
          </cell>
          <cell r="AC74">
            <v>90</v>
          </cell>
          <cell r="AM74">
            <v>0</v>
          </cell>
          <cell r="AP74">
            <v>90</v>
          </cell>
          <cell r="AW74">
            <v>3</v>
          </cell>
        </row>
        <row r="76">
          <cell r="A76" t="str">
            <v>Загальна кількість</v>
          </cell>
          <cell r="T76">
            <v>6</v>
          </cell>
          <cell r="V76">
            <v>10</v>
          </cell>
          <cell r="X76">
            <v>0</v>
          </cell>
          <cell r="Z76">
            <v>60</v>
          </cell>
          <cell r="AC76">
            <v>1800</v>
          </cell>
          <cell r="AG76">
            <v>476</v>
          </cell>
          <cell r="AI76">
            <v>242</v>
          </cell>
          <cell r="AK76">
            <v>234</v>
          </cell>
          <cell r="AP76">
            <v>1324</v>
          </cell>
          <cell r="AR76">
            <v>30</v>
          </cell>
          <cell r="AW76">
            <v>30</v>
          </cell>
        </row>
        <row r="77">
          <cell r="A77" t="str">
            <v>Кількість годин на тиждень</v>
          </cell>
          <cell r="AR77">
            <v>18</v>
          </cell>
          <cell r="AW77">
            <v>18</v>
          </cell>
        </row>
        <row r="79">
          <cell r="A79" t="str">
            <v>Кількість екзаменів</v>
          </cell>
          <cell r="AR79">
            <v>4</v>
          </cell>
          <cell r="AW79">
            <v>2</v>
          </cell>
        </row>
        <row r="80">
          <cell r="A80" t="str">
            <v>Кількість заліків</v>
          </cell>
          <cell r="AR80">
            <v>6</v>
          </cell>
          <cell r="AW80">
            <v>4</v>
          </cell>
        </row>
        <row r="81">
          <cell r="A81" t="str">
            <v>Кількість курсових робіт</v>
          </cell>
          <cell r="AR81">
            <v>0</v>
          </cell>
          <cell r="AW8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гістри ППО"/>
      <sheetName val="робочий денне"/>
    </sheetNames>
    <sheetDataSet>
      <sheetData sheetId="0">
        <row r="1">
          <cell r="A1" t="str">
            <v>"Затверджую"</v>
          </cell>
          <cell r="AP1" t="str">
            <v>ЗАТВЕРДЖЕНОНаказ Міністерстваосвіти і науки,молоді та спорту України29 березня 2012 року №384                               Форма № Н-3.01</v>
          </cell>
        </row>
        <row r="2">
          <cell r="A2" t="str">
            <v>Ректор БДПУ </v>
          </cell>
        </row>
        <row r="3">
          <cell r="A3" t="str">
            <v>_________________ Зарва В.А.</v>
          </cell>
          <cell r="O3" t="str">
            <v>МІНІСТЕРСТВО ОСВІТИ І НАУКИ, МОЛОДІ ТА СПОРТУ УКРАЇНИ</v>
          </cell>
        </row>
        <row r="4">
          <cell r="A4" t="str">
            <v>"_____" _________________2012 року</v>
          </cell>
          <cell r="P4" t="str">
            <v>БЕРДЯНСЬКИЙ   ДЕРЖАВНИЙ   ПЕДАГОГІЧНИЙ   УНИВЕРСИТЕТ </v>
          </cell>
        </row>
        <row r="6">
          <cell r="M6" t="str">
            <v>Н А В Ч А Л Ь Н И Й   П Л А Н </v>
          </cell>
        </row>
        <row r="7">
          <cell r="D7" t="str">
            <v>Підготовки магістрів з галузі знань:     0101 ПЕДАГОГІЧНА ОСВІТА</v>
          </cell>
          <cell r="AJ7" t="str">
            <v>Кваліфікація: </v>
          </cell>
          <cell r="AP7" t="str">
            <v>викладач педагогіки та окремої</v>
          </cell>
        </row>
        <row r="8">
          <cell r="D8" t="str">
            <v>Спеціальність:                                    8.01010201   Початкова освіта</v>
          </cell>
          <cell r="AJ8" t="str">
            <v> методики у ВНЗ (за вибором студента)</v>
          </cell>
        </row>
        <row r="9">
          <cell r="AJ9" t="str">
            <v>Строк навчання:</v>
          </cell>
          <cell r="AP9" t="str">
            <v>1 рік</v>
          </cell>
        </row>
        <row r="10">
          <cell r="AJ10" t="str">
            <v>на базі</v>
          </cell>
          <cell r="AP10" t="str">
            <v>освітньо-кваліфікайного рівня</v>
          </cell>
        </row>
        <row r="11">
          <cell r="AP11" t="str">
            <v>спеціаліст</v>
          </cell>
        </row>
        <row r="12">
          <cell r="A12" t="str">
            <v>I. ГРАФІК НАВЧАЛЬНОГО ПРОЦЕСУ</v>
          </cell>
        </row>
        <row r="14">
          <cell r="A14" t="str">
            <v>тиждень</v>
          </cell>
          <cell r="B14" t="str">
            <v>Вересень</v>
          </cell>
          <cell r="F14">
            <v>5</v>
          </cell>
          <cell r="G14" t="str">
            <v>Жовтень</v>
          </cell>
          <cell r="J14">
            <v>9</v>
          </cell>
          <cell r="K14" t="str">
            <v>Листопад</v>
          </cell>
          <cell r="O14" t="str">
            <v>Грудень</v>
          </cell>
          <cell r="S14">
            <v>18</v>
          </cell>
          <cell r="T14" t="str">
            <v>Січень</v>
          </cell>
          <cell r="X14">
            <v>23</v>
          </cell>
          <cell r="Y14" t="str">
            <v>Лютий</v>
          </cell>
          <cell r="AB14">
            <v>27</v>
          </cell>
          <cell r="AC14" t="str">
            <v>Березень</v>
          </cell>
          <cell r="AG14">
            <v>32</v>
          </cell>
          <cell r="AH14" t="str">
            <v>Квітень</v>
          </cell>
          <cell r="AK14">
            <v>36</v>
          </cell>
          <cell r="AL14" t="str">
            <v>Травень</v>
          </cell>
          <cell r="AP14" t="str">
            <v>Червень</v>
          </cell>
          <cell r="AT14">
            <v>45</v>
          </cell>
          <cell r="AU14" t="str">
            <v>Липень</v>
          </cell>
          <cell r="AX14">
            <v>49</v>
          </cell>
          <cell r="AY14" t="str">
            <v>Серпень</v>
          </cell>
        </row>
        <row r="15">
          <cell r="A15" t="str">
            <v>курс</v>
          </cell>
          <cell r="B15">
            <v>1</v>
          </cell>
          <cell r="C15">
            <v>2</v>
          </cell>
          <cell r="D15">
            <v>3</v>
          </cell>
          <cell r="E15">
            <v>4</v>
          </cell>
          <cell r="G15">
            <v>6</v>
          </cell>
          <cell r="H15">
            <v>7</v>
          </cell>
          <cell r="I15">
            <v>8</v>
          </cell>
          <cell r="K15">
            <v>10</v>
          </cell>
          <cell r="L15">
            <v>11</v>
          </cell>
          <cell r="M15">
            <v>12</v>
          </cell>
          <cell r="N15">
            <v>13</v>
          </cell>
          <cell r="O15">
            <v>14</v>
          </cell>
          <cell r="P15">
            <v>15</v>
          </cell>
          <cell r="Q15">
            <v>16</v>
          </cell>
          <cell r="R15">
            <v>17</v>
          </cell>
          <cell r="T15">
            <v>19</v>
          </cell>
          <cell r="U15">
            <v>20</v>
          </cell>
          <cell r="V15">
            <v>21</v>
          </cell>
          <cell r="W15">
            <v>22</v>
          </cell>
          <cell r="Y15">
            <v>24</v>
          </cell>
          <cell r="Z15">
            <v>25</v>
          </cell>
          <cell r="AA15">
            <v>26</v>
          </cell>
          <cell r="AC15">
            <v>28</v>
          </cell>
          <cell r="AD15">
            <v>29</v>
          </cell>
          <cell r="AE15">
            <v>30</v>
          </cell>
          <cell r="AF15">
            <v>31</v>
          </cell>
          <cell r="AH15">
            <v>33</v>
          </cell>
          <cell r="AI15">
            <v>34</v>
          </cell>
          <cell r="AJ15">
            <v>35</v>
          </cell>
          <cell r="AL15">
            <v>37</v>
          </cell>
          <cell r="AM15">
            <v>38</v>
          </cell>
          <cell r="AN15">
            <v>39</v>
          </cell>
          <cell r="AO15">
            <v>40</v>
          </cell>
          <cell r="AP15">
            <v>41</v>
          </cell>
          <cell r="AQ15">
            <v>42</v>
          </cell>
          <cell r="AR15">
            <v>43</v>
          </cell>
          <cell r="AS15">
            <v>44</v>
          </cell>
          <cell r="AU15">
            <v>46</v>
          </cell>
          <cell r="AV15">
            <v>47</v>
          </cell>
          <cell r="AW15">
            <v>48</v>
          </cell>
          <cell r="AY15">
            <v>50</v>
          </cell>
          <cell r="AZ15">
            <v>51</v>
          </cell>
          <cell r="BA15">
            <v>52</v>
          </cell>
        </row>
        <row r="17">
          <cell r="A17">
            <v>1</v>
          </cell>
          <cell r="B17" t="str">
            <v>Т</v>
          </cell>
          <cell r="C17" t="str">
            <v>Т</v>
          </cell>
          <cell r="D17" t="str">
            <v>Т</v>
          </cell>
          <cell r="E17" t="str">
            <v>Т</v>
          </cell>
          <cell r="F17" t="str">
            <v>Т</v>
          </cell>
          <cell r="G17" t="str">
            <v>Т</v>
          </cell>
          <cell r="H17" t="str">
            <v>Т</v>
          </cell>
          <cell r="I17" t="str">
            <v>Т</v>
          </cell>
          <cell r="J17" t="str">
            <v>Т</v>
          </cell>
          <cell r="K17" t="str">
            <v>Т</v>
          </cell>
          <cell r="L17" t="str">
            <v>Т</v>
          </cell>
          <cell r="M17" t="str">
            <v>Т</v>
          </cell>
          <cell r="N17" t="str">
            <v>Т</v>
          </cell>
          <cell r="O17" t="str">
            <v>Т</v>
          </cell>
          <cell r="P17" t="str">
            <v>Т</v>
          </cell>
          <cell r="Q17" t="str">
            <v>Т</v>
          </cell>
          <cell r="R17" t="str">
            <v>Т</v>
          </cell>
          <cell r="S17" t="str">
            <v>К </v>
          </cell>
          <cell r="T17" t="str">
            <v>С</v>
          </cell>
          <cell r="U17" t="str">
            <v>С</v>
          </cell>
          <cell r="V17" t="str">
            <v>К</v>
          </cell>
          <cell r="W17" t="str">
            <v>П</v>
          </cell>
          <cell r="X17" t="str">
            <v>П</v>
          </cell>
          <cell r="Y17" t="str">
            <v>П</v>
          </cell>
          <cell r="Z17" t="str">
            <v>П</v>
          </cell>
          <cell r="AA17" t="str">
            <v>П</v>
          </cell>
          <cell r="AB17" t="str">
            <v>П</v>
          </cell>
          <cell r="AC17" t="str">
            <v>Т</v>
          </cell>
          <cell r="AD17" t="str">
            <v>Т</v>
          </cell>
          <cell r="AE17" t="str">
            <v>Т</v>
          </cell>
          <cell r="AF17" t="str">
            <v>Т</v>
          </cell>
          <cell r="AG17" t="str">
            <v>Т</v>
          </cell>
          <cell r="AH17" t="str">
            <v>Т</v>
          </cell>
          <cell r="AI17" t="str">
            <v>Т</v>
          </cell>
          <cell r="AJ17" t="str">
            <v>Т</v>
          </cell>
          <cell r="AK17" t="str">
            <v>Т</v>
          </cell>
          <cell r="AL17" t="str">
            <v>Т</v>
          </cell>
          <cell r="AM17" t="str">
            <v>С</v>
          </cell>
          <cell r="AN17" t="str">
            <v>С</v>
          </cell>
          <cell r="AO17" t="str">
            <v>Д</v>
          </cell>
          <cell r="AP17" t="str">
            <v>Д</v>
          </cell>
          <cell r="AQ17" t="str">
            <v>Д</v>
          </cell>
          <cell r="AR17" t="str">
            <v>А</v>
          </cell>
          <cell r="AS17" t="str">
            <v>А</v>
          </cell>
        </row>
        <row r="18">
          <cell r="A18" t="str">
            <v>Позначення:</v>
          </cell>
          <cell r="F18" t="str">
            <v>Т</v>
          </cell>
          <cell r="G18" t="str">
            <v>Теоретичне навчання</v>
          </cell>
          <cell r="M18" t="str">
            <v>С</v>
          </cell>
          <cell r="N18" t="str">
            <v>Сесія</v>
          </cell>
          <cell r="R18" t="str">
            <v>К</v>
          </cell>
          <cell r="S18" t="str">
            <v>Канікули</v>
          </cell>
          <cell r="AD18" t="str">
            <v>П</v>
          </cell>
          <cell r="AE18" t="str">
            <v>Практика</v>
          </cell>
          <cell r="AJ18" t="str">
            <v>Д</v>
          </cell>
          <cell r="AK18" t="str">
            <v>Дипломна робота</v>
          </cell>
          <cell r="AO18" t="str">
            <v>А</v>
          </cell>
          <cell r="AP18" t="str">
            <v>Державна атестація</v>
          </cell>
        </row>
        <row r="21">
          <cell r="A21" t="str">
            <v>II. ЗВЕДЕНИЙ БЮДЖЕТ ЧАСУ (у тижнях)</v>
          </cell>
          <cell r="X21" t="str">
            <v>ІІІ. ПРАКТИКА</v>
          </cell>
          <cell r="AM21" t="str">
            <v>ІV. ДЕРЖАВНА АТЕСТАЦІЯ</v>
          </cell>
        </row>
        <row r="23">
          <cell r="A23" t="str">
            <v>курс</v>
          </cell>
          <cell r="B23" t="str">
            <v>Теоретичне навчання</v>
          </cell>
          <cell r="E23" t="str">
            <v>Сесія</v>
          </cell>
          <cell r="H23" t="str">
            <v>Практика</v>
          </cell>
          <cell r="K23" t="str">
            <v>Державна атестація</v>
          </cell>
          <cell r="M23" t="str">
            <v>Дипломна робота</v>
          </cell>
          <cell r="O23" t="str">
            <v>Канікули</v>
          </cell>
          <cell r="Q23" t="str">
            <v>Всього</v>
          </cell>
          <cell r="U23" t="str">
            <v>Назва практики</v>
          </cell>
          <cell r="AA23" t="str">
            <v>Сем</v>
          </cell>
          <cell r="AC23" t="str">
            <v>Тижн</v>
          </cell>
          <cell r="AF23" t="str">
            <v>Кредит</v>
          </cell>
          <cell r="AK23" t="str">
            <v>Випускна робота</v>
          </cell>
          <cell r="AV23" t="str">
            <v>Сем</v>
          </cell>
          <cell r="AX23" t="str">
            <v>Тижн</v>
          </cell>
          <cell r="AZ23" t="str">
            <v>Кред</v>
          </cell>
        </row>
        <row r="24">
          <cell r="AK24" t="str">
            <v>Захист магістерської роботи зі спеціальності</v>
          </cell>
          <cell r="AV24">
            <v>2</v>
          </cell>
          <cell r="AX24">
            <v>2</v>
          </cell>
          <cell r="AZ24">
            <v>3</v>
          </cell>
        </row>
        <row r="25">
          <cell r="A25" t="str">
            <v>магістр</v>
          </cell>
          <cell r="B25">
            <v>27</v>
          </cell>
          <cell r="E25">
            <v>4</v>
          </cell>
          <cell r="H25">
            <v>6</v>
          </cell>
          <cell r="K25">
            <v>2</v>
          </cell>
          <cell r="M25">
            <v>3</v>
          </cell>
          <cell r="O25">
            <v>2</v>
          </cell>
          <cell r="Q25">
            <v>44</v>
          </cell>
          <cell r="U25" t="str">
            <v>Асистентська (стажиська)</v>
          </cell>
          <cell r="AA25">
            <v>2</v>
          </cell>
          <cell r="AC25">
            <v>6</v>
          </cell>
          <cell r="AF25">
            <v>9</v>
          </cell>
        </row>
        <row r="26">
          <cell r="V26" t="str">
            <v>V. ПЛАН НАВЧАЛЬНОГО ПРОЦЕСУ</v>
          </cell>
        </row>
        <row r="28">
          <cell r="A28" t="str">
            <v>Шифр за ОПП</v>
          </cell>
          <cell r="B28" t="str">
            <v>Назва дисциплін</v>
          </cell>
          <cell r="T28" t="str">
            <v>Розподіл за семестрами</v>
          </cell>
          <cell r="Z28" t="str">
            <v>Кількість кредитів ECTS</v>
          </cell>
          <cell r="AC28" t="str">
            <v>Загальний обсяг годин</v>
          </cell>
          <cell r="AG28" t="str">
            <v>Аудиторні заняття</v>
          </cell>
          <cell r="AP28" t="str">
            <v>Самостійна    робота</v>
          </cell>
          <cell r="AR28" t="str">
            <v>Розподіл кредитів ЕСТS за семестрами</v>
          </cell>
        </row>
        <row r="29">
          <cell r="T29" t="str">
            <v>Екзаменів</v>
          </cell>
          <cell r="V29" t="str">
            <v>Заліки</v>
          </cell>
          <cell r="X29" t="str">
            <v>Курсова робота</v>
          </cell>
          <cell r="AG29" t="str">
            <v>Загальний обсяг годин</v>
          </cell>
          <cell r="AI29" t="str">
            <v>Лекції</v>
          </cell>
          <cell r="AK29" t="str">
            <v>Практичні, семінарські</v>
          </cell>
          <cell r="AN29" t="str">
            <v>Лабораторні, індивідуальні</v>
          </cell>
          <cell r="AR29">
            <v>1</v>
          </cell>
          <cell r="AW29">
            <v>2</v>
          </cell>
        </row>
        <row r="30">
          <cell r="AR30" t="str">
            <v>Кількість тижнів у семестрі</v>
          </cell>
        </row>
        <row r="32">
          <cell r="AR32">
            <v>17</v>
          </cell>
          <cell r="AW32">
            <v>10</v>
          </cell>
        </row>
        <row r="33">
          <cell r="AR33" t="str">
            <v>Кількість кредитів протягом семестру</v>
          </cell>
        </row>
        <row r="35">
          <cell r="A35">
            <v>1</v>
          </cell>
          <cell r="B35">
            <v>2</v>
          </cell>
          <cell r="T35">
            <v>3</v>
          </cell>
          <cell r="V35">
            <v>4</v>
          </cell>
          <cell r="X35">
            <v>5</v>
          </cell>
          <cell r="Z35">
            <v>7</v>
          </cell>
          <cell r="AC35">
            <v>6</v>
          </cell>
          <cell r="AG35">
            <v>6</v>
          </cell>
          <cell r="AI35">
            <v>7</v>
          </cell>
          <cell r="AK35">
            <v>8</v>
          </cell>
          <cell r="AN35">
            <v>9</v>
          </cell>
          <cell r="AP35">
            <v>5</v>
          </cell>
          <cell r="AR35">
            <v>10</v>
          </cell>
          <cell r="AW35">
            <v>11</v>
          </cell>
        </row>
        <row r="36">
          <cell r="A36" t="str">
            <v>І.  Цикл  професійно орієнтовної гуманітарної та соціально-економічної підготовки (шифр - МГСЕ)</v>
          </cell>
        </row>
        <row r="37">
          <cell r="A37" t="str">
            <v>МГСЕ 1</v>
          </cell>
          <cell r="B37" t="str">
            <v>Філософія освіти</v>
          </cell>
          <cell r="T37">
            <v>1</v>
          </cell>
          <cell r="Z37">
            <v>2</v>
          </cell>
          <cell r="AC37">
            <v>60</v>
          </cell>
          <cell r="AG37">
            <v>20</v>
          </cell>
          <cell r="AI37">
            <v>10</v>
          </cell>
          <cell r="AK37">
            <v>10</v>
          </cell>
          <cell r="AP37">
            <v>40</v>
          </cell>
          <cell r="AR37">
            <v>2</v>
          </cell>
        </row>
        <row r="38">
          <cell r="A38" t="str">
            <v>МГСЕ 2</v>
          </cell>
          <cell r="B38" t="str">
            <v>Ділове спілкування іноземною мовою</v>
          </cell>
          <cell r="T38">
            <v>2</v>
          </cell>
          <cell r="Z38">
            <v>2</v>
          </cell>
          <cell r="AC38">
            <v>60</v>
          </cell>
          <cell r="AG38">
            <v>20</v>
          </cell>
          <cell r="AI38">
            <v>10</v>
          </cell>
          <cell r="AK38">
            <v>10</v>
          </cell>
          <cell r="AP38">
            <v>40</v>
          </cell>
          <cell r="AW38">
            <v>2</v>
          </cell>
        </row>
        <row r="39">
          <cell r="A39" t="str">
            <v>Разом за  циклом   І</v>
          </cell>
          <cell r="T39">
            <v>2</v>
          </cell>
          <cell r="V39">
            <v>0</v>
          </cell>
          <cell r="X39">
            <v>0</v>
          </cell>
          <cell r="Z39">
            <v>4</v>
          </cell>
          <cell r="AC39">
            <v>120</v>
          </cell>
          <cell r="AG39">
            <v>40</v>
          </cell>
          <cell r="AI39">
            <v>20</v>
          </cell>
          <cell r="AK39">
            <v>20</v>
          </cell>
          <cell r="AP39">
            <v>80</v>
          </cell>
          <cell r="AR39">
            <v>2</v>
          </cell>
          <cell r="AW39">
            <v>2</v>
          </cell>
        </row>
        <row r="40">
          <cell r="A40" t="str">
            <v>ІІ.  Цикл природничо-наукової підготовки (шифр - МПНП)</v>
          </cell>
        </row>
        <row r="41">
          <cell r="A41" t="str">
            <v>Навчальні дисципліни (шифр - МПП 1)</v>
          </cell>
        </row>
        <row r="42">
          <cell r="A42" t="str">
            <v>МПНП 1.1</v>
          </cell>
          <cell r="B42" t="str">
            <v>Сучасні інформаційні технології в освіті</v>
          </cell>
          <cell r="T42">
            <v>1</v>
          </cell>
          <cell r="Z42">
            <v>2</v>
          </cell>
          <cell r="AC42">
            <v>60</v>
          </cell>
          <cell r="AG42">
            <v>20</v>
          </cell>
          <cell r="AI42">
            <v>10</v>
          </cell>
          <cell r="AK42">
            <v>10</v>
          </cell>
          <cell r="AP42">
            <v>40</v>
          </cell>
          <cell r="AR42">
            <v>2</v>
          </cell>
        </row>
        <row r="43">
          <cell r="A43" t="str">
            <v>Разом за  циклом   ІІ</v>
          </cell>
          <cell r="T43">
            <v>1</v>
          </cell>
          <cell r="V43">
            <v>0</v>
          </cell>
          <cell r="X43">
            <v>0</v>
          </cell>
          <cell r="Z43">
            <v>2</v>
          </cell>
          <cell r="AC43">
            <v>60</v>
          </cell>
          <cell r="AG43">
            <v>20</v>
          </cell>
          <cell r="AI43">
            <v>10</v>
          </cell>
          <cell r="AK43">
            <v>10</v>
          </cell>
          <cell r="AP43">
            <v>40</v>
          </cell>
          <cell r="AR43">
            <v>2</v>
          </cell>
          <cell r="AW43">
            <v>0</v>
          </cell>
        </row>
        <row r="44">
          <cell r="A44" t="str">
            <v>ІІІ.  Цикл професійної та практичної підготовки (шифр - МПП)</v>
          </cell>
        </row>
        <row r="45">
          <cell r="A45" t="str">
            <v>Навчальні дисципліни (шифр - МПП 1)</v>
          </cell>
        </row>
        <row r="46">
          <cell r="A46" t="str">
            <v>МПП 1.1</v>
          </cell>
          <cell r="B46" t="str">
            <v>Педагогіка вищої школи</v>
          </cell>
          <cell r="V46">
            <v>1</v>
          </cell>
          <cell r="Z46">
            <v>3</v>
          </cell>
          <cell r="AC46">
            <v>90</v>
          </cell>
          <cell r="AG46">
            <v>30</v>
          </cell>
          <cell r="AI46">
            <v>16</v>
          </cell>
          <cell r="AK46">
            <v>14</v>
          </cell>
          <cell r="AP46">
            <v>60</v>
          </cell>
          <cell r="AR46">
            <v>3</v>
          </cell>
        </row>
        <row r="47">
          <cell r="A47" t="str">
            <v>МПП 1.2</v>
          </cell>
          <cell r="B47" t="str">
            <v>Психологія вищої школи</v>
          </cell>
          <cell r="V47">
            <v>1</v>
          </cell>
          <cell r="Z47">
            <v>3</v>
          </cell>
          <cell r="AC47">
            <v>90</v>
          </cell>
          <cell r="AG47">
            <v>30</v>
          </cell>
          <cell r="AI47">
            <v>16</v>
          </cell>
          <cell r="AK47">
            <v>14</v>
          </cell>
          <cell r="AP47">
            <v>60</v>
          </cell>
          <cell r="AR47">
            <v>3</v>
          </cell>
        </row>
        <row r="48">
          <cell r="A48" t="str">
            <v>МПП 1.3</v>
          </cell>
          <cell r="B48" t="str">
            <v>Методика викладання дидактики у ВНЗ</v>
          </cell>
          <cell r="T48">
            <v>1</v>
          </cell>
          <cell r="Z48">
            <v>4</v>
          </cell>
          <cell r="AC48">
            <v>120</v>
          </cell>
          <cell r="AG48">
            <v>40</v>
          </cell>
          <cell r="AI48">
            <v>20</v>
          </cell>
          <cell r="AK48">
            <v>20</v>
          </cell>
          <cell r="AP48">
            <v>80</v>
          </cell>
          <cell r="AR48">
            <v>4</v>
          </cell>
        </row>
        <row r="49">
          <cell r="A49" t="str">
            <v>Разом за циклом  ІІІ (навчальні дисципліни)</v>
          </cell>
          <cell r="T49">
            <v>1</v>
          </cell>
          <cell r="V49">
            <v>2</v>
          </cell>
          <cell r="X49">
            <v>0</v>
          </cell>
          <cell r="Z49">
            <v>10</v>
          </cell>
          <cell r="AC49">
            <v>300</v>
          </cell>
          <cell r="AG49">
            <v>100</v>
          </cell>
          <cell r="AI49">
            <v>52</v>
          </cell>
          <cell r="AK49">
            <v>48</v>
          </cell>
          <cell r="AP49">
            <v>200</v>
          </cell>
          <cell r="AR49">
            <v>10</v>
          </cell>
          <cell r="AV49">
            <v>0</v>
          </cell>
          <cell r="AW49">
            <v>0</v>
          </cell>
          <cell r="BA49">
            <v>10</v>
          </cell>
        </row>
        <row r="50">
          <cell r="A50" t="str">
            <v>Практика (шифр - МПП 2)</v>
          </cell>
        </row>
        <row r="51">
          <cell r="A51" t="str">
            <v>МПП 2.1</v>
          </cell>
          <cell r="B51" t="str">
            <v>Асистентська (стажиська)</v>
          </cell>
          <cell r="V51" t="str">
            <v>2</v>
          </cell>
          <cell r="Z51">
            <v>9</v>
          </cell>
          <cell r="AC51">
            <v>270</v>
          </cell>
          <cell r="AP51">
            <v>270</v>
          </cell>
          <cell r="AV51">
            <v>6</v>
          </cell>
          <cell r="AW51">
            <v>9</v>
          </cell>
        </row>
        <row r="52">
          <cell r="A52" t="str">
            <v>Разом за циклом  ІІІ (практика)</v>
          </cell>
          <cell r="T52">
            <v>0</v>
          </cell>
          <cell r="X52">
            <v>0</v>
          </cell>
          <cell r="Z52">
            <v>9</v>
          </cell>
          <cell r="AC52">
            <v>270</v>
          </cell>
          <cell r="AP52">
            <v>270</v>
          </cell>
          <cell r="AR52">
            <v>0</v>
          </cell>
          <cell r="AW52">
            <v>9</v>
          </cell>
        </row>
        <row r="53">
          <cell r="A53" t="str">
            <v>Усього нормативна частина</v>
          </cell>
          <cell r="T53">
            <v>4</v>
          </cell>
          <cell r="V53">
            <v>2</v>
          </cell>
          <cell r="X53">
            <v>0</v>
          </cell>
          <cell r="Z53">
            <v>25</v>
          </cell>
          <cell r="AC53">
            <v>750</v>
          </cell>
          <cell r="AG53">
            <v>160</v>
          </cell>
          <cell r="AI53">
            <v>82</v>
          </cell>
          <cell r="AK53">
            <v>78</v>
          </cell>
          <cell r="AP53">
            <v>590</v>
          </cell>
          <cell r="AR53">
            <v>14</v>
          </cell>
          <cell r="AW53">
            <v>11</v>
          </cell>
        </row>
        <row r="54">
          <cell r="A54" t="str">
            <v>Вибіркові навчальні дисципліни</v>
          </cell>
        </row>
        <row r="55">
          <cell r="A55" t="str">
            <v>Дисципліни самостійного вибору навчального закладу</v>
          </cell>
        </row>
        <row r="56">
          <cell r="A56" t="str">
            <v>СВЗ 1</v>
          </cell>
          <cell r="B56" t="str">
            <v>Інтелектуальна власність</v>
          </cell>
          <cell r="V56">
            <v>1</v>
          </cell>
          <cell r="Z56">
            <v>1</v>
          </cell>
          <cell r="AC56">
            <v>30</v>
          </cell>
          <cell r="AG56">
            <v>10</v>
          </cell>
          <cell r="AI56">
            <v>6</v>
          </cell>
          <cell r="AK56">
            <v>4</v>
          </cell>
          <cell r="AP56">
            <v>20</v>
          </cell>
          <cell r="AR56">
            <v>1</v>
          </cell>
        </row>
        <row r="57">
          <cell r="A57" t="str">
            <v>СВЗ 2</v>
          </cell>
          <cell r="B57" t="str">
            <v>Менеджмент в освіті</v>
          </cell>
          <cell r="V57">
            <v>2</v>
          </cell>
          <cell r="Z57">
            <v>2</v>
          </cell>
          <cell r="AC57">
            <v>60</v>
          </cell>
          <cell r="AG57">
            <v>20</v>
          </cell>
          <cell r="AI57">
            <v>10</v>
          </cell>
          <cell r="AK57">
            <v>10</v>
          </cell>
          <cell r="AP57">
            <v>40</v>
          </cell>
          <cell r="AW57">
            <v>2</v>
          </cell>
        </row>
        <row r="58">
          <cell r="A58" t="str">
            <v>СВЗ 3</v>
          </cell>
          <cell r="B58" t="str">
            <v>Методологія і методи педагогічних досліджень</v>
          </cell>
          <cell r="V58">
            <v>2</v>
          </cell>
          <cell r="Z58">
            <v>1</v>
          </cell>
          <cell r="AC58">
            <v>30</v>
          </cell>
          <cell r="AG58">
            <v>20</v>
          </cell>
          <cell r="AI58">
            <v>10</v>
          </cell>
          <cell r="AK58">
            <v>10</v>
          </cell>
          <cell r="AP58">
            <v>10</v>
          </cell>
          <cell r="AW58">
            <v>1</v>
          </cell>
        </row>
        <row r="59">
          <cell r="A59" t="str">
            <v>СВЗ 4</v>
          </cell>
          <cell r="B59" t="str">
            <v>Тестологія</v>
          </cell>
          <cell r="V59">
            <v>1</v>
          </cell>
          <cell r="Z59">
            <v>1</v>
          </cell>
          <cell r="AC59">
            <v>30</v>
          </cell>
          <cell r="AG59">
            <v>20</v>
          </cell>
          <cell r="AI59">
            <v>10</v>
          </cell>
          <cell r="AK59">
            <v>10</v>
          </cell>
          <cell r="AP59">
            <v>10</v>
          </cell>
          <cell r="AR59">
            <v>1</v>
          </cell>
        </row>
        <row r="60">
          <cell r="A60" t="str">
            <v>СВЗ 5</v>
          </cell>
          <cell r="B60" t="str">
            <v>Методика викладання історії педагогіки у ВНЗ</v>
          </cell>
          <cell r="T60">
            <v>1</v>
          </cell>
          <cell r="Z60">
            <v>4</v>
          </cell>
          <cell r="AC60">
            <v>120</v>
          </cell>
          <cell r="AG60">
            <v>40</v>
          </cell>
          <cell r="AI60">
            <v>20</v>
          </cell>
          <cell r="AK60">
            <v>20</v>
          </cell>
          <cell r="AP60">
            <v>80</v>
          </cell>
          <cell r="AR60">
            <v>4</v>
          </cell>
        </row>
        <row r="61">
          <cell r="A61" t="str">
            <v>СВЗ 6</v>
          </cell>
          <cell r="B61" t="str">
            <v>Методика викладання теорії виховання у ВНЗ</v>
          </cell>
          <cell r="V61">
            <v>2</v>
          </cell>
          <cell r="Z61">
            <v>3</v>
          </cell>
          <cell r="AC61">
            <v>90</v>
          </cell>
          <cell r="AG61">
            <v>26</v>
          </cell>
          <cell r="AI61">
            <v>14</v>
          </cell>
          <cell r="AK61">
            <v>12</v>
          </cell>
          <cell r="AP61">
            <v>64</v>
          </cell>
          <cell r="AW61">
            <v>3</v>
          </cell>
        </row>
        <row r="62">
          <cell r="A62" t="str">
            <v>Разом</v>
          </cell>
          <cell r="T62">
            <v>1</v>
          </cell>
          <cell r="V62">
            <v>5</v>
          </cell>
          <cell r="X62">
            <v>0</v>
          </cell>
          <cell r="Z62">
            <v>12</v>
          </cell>
          <cell r="AC62">
            <v>360</v>
          </cell>
          <cell r="AG62">
            <v>136</v>
          </cell>
          <cell r="AI62">
            <v>70</v>
          </cell>
          <cell r="AK62">
            <v>66</v>
          </cell>
          <cell r="AP62">
            <v>224</v>
          </cell>
          <cell r="AR62">
            <v>6</v>
          </cell>
          <cell r="AW62">
            <v>6</v>
          </cell>
        </row>
        <row r="63">
          <cell r="A63" t="str">
            <v>Дисципліни вільного вибору студентів</v>
          </cell>
        </row>
        <row r="64">
          <cell r="A64" t="str">
            <v>ВВС 1</v>
          </cell>
          <cell r="B64" t="str">
            <v>Виховний потенціал початкової школи;Основи педагогічних вимірювань та моніторингу якості освіти</v>
          </cell>
          <cell r="V64">
            <v>1</v>
          </cell>
          <cell r="Z64">
            <v>2</v>
          </cell>
          <cell r="AC64">
            <v>60</v>
          </cell>
          <cell r="AG64">
            <v>20</v>
          </cell>
          <cell r="AI64">
            <v>10</v>
          </cell>
          <cell r="AK64">
            <v>10</v>
          </cell>
          <cell r="AP64">
            <v>40</v>
          </cell>
          <cell r="AR64">
            <v>2</v>
          </cell>
        </row>
        <row r="65">
          <cell r="A65" t="str">
            <v>ВВС 2</v>
          </cell>
          <cell r="B65" t="str">
            <v>Актуальні проблеми початкового навчання;Методика викладання педагогічних технологій в початковій школі</v>
          </cell>
          <cell r="V65">
            <v>2</v>
          </cell>
          <cell r="Z65">
            <v>2</v>
          </cell>
          <cell r="AC65">
            <v>60</v>
          </cell>
          <cell r="AG65">
            <v>20</v>
          </cell>
          <cell r="AI65">
            <v>10</v>
          </cell>
          <cell r="AK65">
            <v>10</v>
          </cell>
          <cell r="AP65">
            <v>40</v>
          </cell>
          <cell r="AW65">
            <v>2</v>
          </cell>
        </row>
        <row r="66">
          <cell r="A66" t="str">
            <v>ВВС 3</v>
          </cell>
          <cell r="B66" t="str">
            <v>Методика навчання у ВНЗ освітньої галузі початкової школи "Математика"</v>
          </cell>
          <cell r="T66">
            <v>2</v>
          </cell>
          <cell r="V66">
            <v>1</v>
          </cell>
          <cell r="Z66">
            <v>16</v>
          </cell>
          <cell r="AC66">
            <v>480</v>
          </cell>
          <cell r="AG66">
            <v>140</v>
          </cell>
          <cell r="AI66">
            <v>70</v>
          </cell>
          <cell r="AK66">
            <v>70</v>
          </cell>
          <cell r="AP66">
            <v>340</v>
          </cell>
          <cell r="AR66">
            <v>8</v>
          </cell>
          <cell r="AW66">
            <v>8</v>
          </cell>
        </row>
        <row r="67">
          <cell r="A67" t="str">
            <v>ВВС 3</v>
          </cell>
          <cell r="B67" t="str">
            <v>Методика навчання у ВНЗ освітньої галузі початкової школи "Мови і  літератури"</v>
          </cell>
          <cell r="T67" t="str">
            <v>2</v>
          </cell>
          <cell r="V67" t="str">
            <v>1</v>
          </cell>
          <cell r="Z67" t="str">
            <v>16</v>
          </cell>
          <cell r="AC67" t="str">
            <v>480</v>
          </cell>
          <cell r="AG67" t="str">
            <v>140</v>
          </cell>
          <cell r="AI67" t="str">
            <v>70</v>
          </cell>
          <cell r="AK67" t="str">
            <v>70</v>
          </cell>
          <cell r="AP67" t="str">
            <v>340</v>
          </cell>
          <cell r="AR67" t="str">
            <v>8</v>
          </cell>
          <cell r="AW67" t="str">
            <v>8</v>
          </cell>
        </row>
        <row r="68">
          <cell r="A68" t="str">
            <v>ВВС 3</v>
          </cell>
          <cell r="B68" t="str">
            <v>Методика навчання у ВНЗ освітньої галузі початкової школи "Суспільство та природознавство"</v>
          </cell>
          <cell r="T68" t="str">
            <v>2</v>
          </cell>
          <cell r="V68" t="str">
            <v>1</v>
          </cell>
          <cell r="Z68" t="str">
            <v>16</v>
          </cell>
          <cell r="AC68" t="str">
            <v>480</v>
          </cell>
          <cell r="AG68" t="str">
            <v>160</v>
          </cell>
          <cell r="AI68" t="str">
            <v>80</v>
          </cell>
          <cell r="AK68" t="str">
            <v>80</v>
          </cell>
          <cell r="AP68" t="str">
            <v>320</v>
          </cell>
          <cell r="AR68" t="str">
            <v>8</v>
          </cell>
          <cell r="AW68" t="str">
            <v>8</v>
          </cell>
        </row>
        <row r="69">
          <cell r="A69" t="str">
            <v>ВВС 3</v>
          </cell>
          <cell r="B69" t="str">
            <v>Методика навчання у ВНЗ освітньої галузі початкової школи "Технології"</v>
          </cell>
          <cell r="T69" t="str">
            <v>2</v>
          </cell>
          <cell r="V69" t="str">
            <v>1</v>
          </cell>
          <cell r="Z69" t="str">
            <v>16</v>
          </cell>
          <cell r="AC69" t="str">
            <v>480</v>
          </cell>
          <cell r="AG69" t="str">
            <v>160</v>
          </cell>
          <cell r="AI69" t="str">
            <v>80</v>
          </cell>
          <cell r="AK69" t="str">
            <v>80</v>
          </cell>
          <cell r="AP69" t="str">
            <v>320</v>
          </cell>
          <cell r="AR69" t="str">
            <v>8</v>
          </cell>
          <cell r="AW69" t="str">
            <v>8</v>
          </cell>
        </row>
        <row r="70">
          <cell r="A70" t="str">
            <v>ВВС 3</v>
          </cell>
          <cell r="B70" t="str">
            <v>Методика навчання у ВНЗ освітньої галузі початкової школи "Мистецтво"</v>
          </cell>
          <cell r="T70" t="str">
            <v>2</v>
          </cell>
          <cell r="V70" t="str">
            <v>1</v>
          </cell>
          <cell r="Z70" t="str">
            <v>16</v>
          </cell>
          <cell r="AC70" t="str">
            <v>480</v>
          </cell>
          <cell r="AG70" t="str">
            <v>160</v>
          </cell>
          <cell r="AI70" t="str">
            <v>80</v>
          </cell>
          <cell r="AK70" t="str">
            <v>80</v>
          </cell>
          <cell r="AP70" t="str">
            <v>320</v>
          </cell>
          <cell r="AR70" t="str">
            <v>8</v>
          </cell>
          <cell r="AW70" t="str">
            <v>8</v>
          </cell>
        </row>
        <row r="71">
          <cell r="A71" t="str">
            <v>Разом</v>
          </cell>
          <cell r="T71">
            <v>1</v>
          </cell>
          <cell r="V71">
            <v>3</v>
          </cell>
          <cell r="X71">
            <v>0</v>
          </cell>
          <cell r="Z71">
            <v>20</v>
          </cell>
          <cell r="AC71">
            <v>600</v>
          </cell>
          <cell r="AG71">
            <v>180</v>
          </cell>
          <cell r="AI71">
            <v>90</v>
          </cell>
          <cell r="AK71">
            <v>90</v>
          </cell>
          <cell r="AM71" t="e">
            <v>#REF!</v>
          </cell>
          <cell r="AP71">
            <v>420</v>
          </cell>
          <cell r="AR71">
            <v>10</v>
          </cell>
          <cell r="AW71">
            <v>10</v>
          </cell>
        </row>
        <row r="72">
          <cell r="A72" t="str">
            <v>Разом (вибіркові навчальні дисципліни)</v>
          </cell>
          <cell r="T72">
            <v>2</v>
          </cell>
          <cell r="V72">
            <v>8</v>
          </cell>
          <cell r="X72">
            <v>0</v>
          </cell>
          <cell r="Z72">
            <v>32</v>
          </cell>
          <cell r="AC72">
            <v>960</v>
          </cell>
          <cell r="AG72">
            <v>316</v>
          </cell>
          <cell r="AI72">
            <v>160</v>
          </cell>
          <cell r="AK72">
            <v>156</v>
          </cell>
          <cell r="AP72">
            <v>644</v>
          </cell>
          <cell r="AR72">
            <v>16</v>
          </cell>
          <cell r="AW72">
            <v>16</v>
          </cell>
        </row>
        <row r="74">
          <cell r="B74" t="str">
            <v>Державна атестація</v>
          </cell>
          <cell r="Z74">
            <v>3</v>
          </cell>
          <cell r="AC74">
            <v>90</v>
          </cell>
          <cell r="AM74">
            <v>0</v>
          </cell>
          <cell r="AP74">
            <v>90</v>
          </cell>
          <cell r="AW74">
            <v>3</v>
          </cell>
        </row>
        <row r="76">
          <cell r="A76" t="str">
            <v>Загальна кількість</v>
          </cell>
          <cell r="T76">
            <v>6</v>
          </cell>
          <cell r="V76">
            <v>10</v>
          </cell>
          <cell r="X76">
            <v>0</v>
          </cell>
          <cell r="Z76">
            <v>60</v>
          </cell>
          <cell r="AC76">
            <v>1800</v>
          </cell>
          <cell r="AG76">
            <v>476</v>
          </cell>
          <cell r="AI76">
            <v>242</v>
          </cell>
          <cell r="AK76">
            <v>234</v>
          </cell>
          <cell r="AP76">
            <v>1324</v>
          </cell>
          <cell r="AR76">
            <v>30</v>
          </cell>
          <cell r="AW76">
            <v>30</v>
          </cell>
        </row>
        <row r="77">
          <cell r="A77" t="str">
            <v>Кількість годин на тиждень</v>
          </cell>
          <cell r="AR77">
            <v>18</v>
          </cell>
          <cell r="AW77">
            <v>18</v>
          </cell>
        </row>
        <row r="79">
          <cell r="A79" t="str">
            <v>Кількість екзаменів</v>
          </cell>
          <cell r="AR79">
            <v>4</v>
          </cell>
          <cell r="AW79">
            <v>2</v>
          </cell>
        </row>
        <row r="80">
          <cell r="A80" t="str">
            <v>Кількість заліків</v>
          </cell>
          <cell r="AR80">
            <v>6</v>
          </cell>
          <cell r="AW80">
            <v>4</v>
          </cell>
        </row>
        <row r="81">
          <cell r="A81" t="str">
            <v>Кількість курсових робіт</v>
          </cell>
          <cell r="AR81">
            <v>0</v>
          </cell>
          <cell r="AW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BB44"/>
  <sheetViews>
    <sheetView workbookViewId="0" topLeftCell="A19">
      <selection activeCell="B44" sqref="B44:BB44"/>
    </sheetView>
  </sheetViews>
  <sheetFormatPr defaultColWidth="9.00390625" defaultRowHeight="12.75"/>
  <sheetData>
    <row r="18" ht="13.5" thickBot="1"/>
    <row r="19" spans="2:54" ht="25.5">
      <c r="B19" s="164">
        <v>1.01</v>
      </c>
      <c r="C19" s="165"/>
      <c r="D19" s="166"/>
      <c r="E19" s="167" t="s">
        <v>103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33"/>
      <c r="T19" s="150"/>
      <c r="U19" s="81"/>
      <c r="V19" s="82">
        <v>4</v>
      </c>
      <c r="W19" s="83"/>
      <c r="X19" s="84"/>
      <c r="Y19" s="162"/>
      <c r="Z19" s="162"/>
      <c r="AA19" s="163">
        <v>240</v>
      </c>
      <c r="AB19" s="163"/>
      <c r="AC19" s="149">
        <v>120</v>
      </c>
      <c r="AD19" s="150"/>
      <c r="AE19" s="149"/>
      <c r="AF19" s="150"/>
      <c r="AG19" s="81"/>
      <c r="AH19" s="80"/>
      <c r="AI19" s="149">
        <v>120</v>
      </c>
      <c r="AJ19" s="150"/>
      <c r="AK19" s="149">
        <f>AA19-AC19</f>
        <v>120</v>
      </c>
      <c r="AL19" s="159"/>
      <c r="AM19" s="133"/>
      <c r="AN19" s="150"/>
      <c r="AO19" s="133"/>
      <c r="AP19" s="150"/>
      <c r="AQ19" s="133"/>
      <c r="AR19" s="150"/>
      <c r="AS19" s="133"/>
      <c r="AT19" s="150"/>
      <c r="AU19" s="86"/>
      <c r="AV19" s="87"/>
      <c r="AW19" s="81"/>
      <c r="AX19" s="80"/>
      <c r="AY19" s="81"/>
      <c r="AZ19" s="80"/>
      <c r="BA19" s="81"/>
      <c r="BB19" s="85"/>
    </row>
    <row r="22" spans="2:54" ht="25.5">
      <c r="B22" s="158">
        <v>2.01</v>
      </c>
      <c r="C22" s="158"/>
      <c r="D22" s="158"/>
      <c r="E22" s="148" t="s">
        <v>129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51" t="s">
        <v>107</v>
      </c>
      <c r="T22" s="154"/>
      <c r="U22" s="138"/>
      <c r="V22" s="139"/>
      <c r="W22" s="88"/>
      <c r="X22" s="101"/>
      <c r="Y22" s="136">
        <v>17</v>
      </c>
      <c r="Z22" s="137"/>
      <c r="AA22" s="149">
        <f>Y22*30</f>
        <v>510</v>
      </c>
      <c r="AB22" s="150"/>
      <c r="AC22" s="146">
        <v>196</v>
      </c>
      <c r="AD22" s="146"/>
      <c r="AE22" s="145">
        <v>90</v>
      </c>
      <c r="AF22" s="145"/>
      <c r="AG22" s="145"/>
      <c r="AH22" s="145"/>
      <c r="AI22" s="145">
        <v>90</v>
      </c>
      <c r="AJ22" s="145"/>
      <c r="AK22" s="142">
        <f>AA22-AC22</f>
        <v>314</v>
      </c>
      <c r="AL22" s="134"/>
      <c r="AM22" s="160">
        <f>60/18</f>
        <v>3.3333333333333335</v>
      </c>
      <c r="AN22" s="161"/>
      <c r="AO22" s="152">
        <v>3.3</v>
      </c>
      <c r="AP22" s="154"/>
      <c r="AQ22" s="151">
        <v>3.3</v>
      </c>
      <c r="AR22" s="154"/>
      <c r="AS22" s="152"/>
      <c r="AT22" s="154"/>
      <c r="AU22" s="152"/>
      <c r="AV22" s="154"/>
      <c r="AW22" s="152"/>
      <c r="AX22" s="154"/>
      <c r="AY22" s="152"/>
      <c r="AZ22" s="154"/>
      <c r="BA22" s="152"/>
      <c r="BB22" s="155"/>
    </row>
    <row r="23" spans="2:54" ht="25.5">
      <c r="B23" s="158">
        <v>2.02</v>
      </c>
      <c r="C23" s="158"/>
      <c r="D23" s="158"/>
      <c r="E23" s="148" t="s">
        <v>108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51" t="s">
        <v>109</v>
      </c>
      <c r="T23" s="154"/>
      <c r="U23" s="138"/>
      <c r="V23" s="139"/>
      <c r="W23" s="88"/>
      <c r="X23" s="101"/>
      <c r="Y23" s="136">
        <v>6</v>
      </c>
      <c r="Z23" s="137"/>
      <c r="AA23" s="149">
        <f>Y23*30</f>
        <v>180</v>
      </c>
      <c r="AB23" s="150"/>
      <c r="AC23" s="146">
        <v>94</v>
      </c>
      <c r="AD23" s="146"/>
      <c r="AE23" s="145">
        <f>Y23*8</f>
        <v>48</v>
      </c>
      <c r="AF23" s="145"/>
      <c r="AG23" s="145"/>
      <c r="AH23" s="145"/>
      <c r="AI23" s="145">
        <v>46</v>
      </c>
      <c r="AJ23" s="145"/>
      <c r="AK23" s="142">
        <f>AA23-AC23</f>
        <v>86</v>
      </c>
      <c r="AL23" s="134"/>
      <c r="AM23" s="151">
        <v>2.5</v>
      </c>
      <c r="AN23" s="154"/>
      <c r="AO23" s="152">
        <v>2.5</v>
      </c>
      <c r="AP23" s="154"/>
      <c r="AQ23" s="152"/>
      <c r="AR23" s="154"/>
      <c r="AS23" s="152"/>
      <c r="AT23" s="154"/>
      <c r="AU23" s="152"/>
      <c r="AV23" s="154"/>
      <c r="AW23" s="152"/>
      <c r="AX23" s="154"/>
      <c r="AY23" s="152"/>
      <c r="AZ23" s="154"/>
      <c r="BA23" s="152"/>
      <c r="BB23" s="155"/>
    </row>
    <row r="24" spans="2:54" ht="25.5">
      <c r="B24" s="158">
        <v>2.03</v>
      </c>
      <c r="C24" s="158"/>
      <c r="D24" s="158"/>
      <c r="E24" s="148" t="s">
        <v>110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51"/>
      <c r="T24" s="154"/>
      <c r="U24" s="138">
        <v>3</v>
      </c>
      <c r="V24" s="139"/>
      <c r="W24" s="88"/>
      <c r="X24" s="101"/>
      <c r="Y24" s="136">
        <v>3</v>
      </c>
      <c r="Z24" s="137"/>
      <c r="AA24" s="149">
        <f>Y24*30</f>
        <v>90</v>
      </c>
      <c r="AB24" s="150"/>
      <c r="AC24" s="146">
        <v>36</v>
      </c>
      <c r="AD24" s="146"/>
      <c r="AE24" s="145">
        <v>18</v>
      </c>
      <c r="AF24" s="145"/>
      <c r="AG24" s="145"/>
      <c r="AH24" s="145"/>
      <c r="AI24" s="145">
        <v>18</v>
      </c>
      <c r="AJ24" s="145"/>
      <c r="AK24" s="142">
        <f>AA24-AC24</f>
        <v>54</v>
      </c>
      <c r="AL24" s="134"/>
      <c r="AM24" s="151"/>
      <c r="AN24" s="154"/>
      <c r="AO24" s="152"/>
      <c r="AP24" s="154"/>
      <c r="AQ24" s="152">
        <v>2</v>
      </c>
      <c r="AR24" s="154"/>
      <c r="AS24" s="152"/>
      <c r="AT24" s="154"/>
      <c r="AU24" s="152"/>
      <c r="AV24" s="154"/>
      <c r="AW24" s="152"/>
      <c r="AX24" s="154"/>
      <c r="AY24" s="152"/>
      <c r="AZ24" s="154"/>
      <c r="BA24" s="152"/>
      <c r="BB24" s="155"/>
    </row>
    <row r="25" spans="2:54" ht="25.5">
      <c r="B25" s="158">
        <v>2.04</v>
      </c>
      <c r="C25" s="158"/>
      <c r="D25" s="158"/>
      <c r="E25" s="148" t="s">
        <v>128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3">
        <v>3</v>
      </c>
      <c r="T25" s="141"/>
      <c r="U25" s="138"/>
      <c r="V25" s="139"/>
      <c r="W25" s="88"/>
      <c r="X25" s="102"/>
      <c r="Y25" s="131">
        <v>6</v>
      </c>
      <c r="Z25" s="132"/>
      <c r="AA25" s="149">
        <f>Y25*30</f>
        <v>180</v>
      </c>
      <c r="AB25" s="150"/>
      <c r="AC25" s="146">
        <v>60</v>
      </c>
      <c r="AD25" s="146"/>
      <c r="AE25" s="145">
        <v>30</v>
      </c>
      <c r="AF25" s="145"/>
      <c r="AG25" s="146"/>
      <c r="AH25" s="146"/>
      <c r="AI25" s="146">
        <v>30</v>
      </c>
      <c r="AJ25" s="146"/>
      <c r="AK25" s="142">
        <f>AA25-AC25</f>
        <v>120</v>
      </c>
      <c r="AL25" s="134"/>
      <c r="AM25" s="143"/>
      <c r="AN25" s="143"/>
      <c r="AO25" s="141"/>
      <c r="AP25" s="141"/>
      <c r="AQ25" s="141">
        <v>3.3</v>
      </c>
      <c r="AR25" s="141"/>
      <c r="AS25" s="141"/>
      <c r="AT25" s="141"/>
      <c r="AU25" s="141"/>
      <c r="AV25" s="141"/>
      <c r="AW25" s="141"/>
      <c r="AX25" s="141"/>
      <c r="AY25" s="141"/>
      <c r="AZ25" s="141"/>
      <c r="BA25" s="135"/>
      <c r="BB25" s="135"/>
    </row>
    <row r="28" spans="2:54" ht="25.5">
      <c r="B28" s="158" t="s">
        <v>143</v>
      </c>
      <c r="C28" s="158"/>
      <c r="D28" s="158"/>
      <c r="E28" s="148" t="s">
        <v>110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51"/>
      <c r="T28" s="154"/>
      <c r="U28" s="138">
        <v>3</v>
      </c>
      <c r="V28" s="139"/>
      <c r="W28" s="88"/>
      <c r="X28" s="101"/>
      <c r="Y28" s="136">
        <v>3</v>
      </c>
      <c r="Z28" s="137"/>
      <c r="AA28" s="149">
        <f>Y28*30</f>
        <v>90</v>
      </c>
      <c r="AB28" s="150"/>
      <c r="AC28" s="146">
        <v>36</v>
      </c>
      <c r="AD28" s="146"/>
      <c r="AE28" s="145">
        <v>18</v>
      </c>
      <c r="AF28" s="145"/>
      <c r="AG28" s="145"/>
      <c r="AH28" s="145"/>
      <c r="AI28" s="145">
        <v>18</v>
      </c>
      <c r="AJ28" s="145"/>
      <c r="AK28" s="142">
        <f>AA28-AC28</f>
        <v>54</v>
      </c>
      <c r="AL28" s="134"/>
      <c r="AM28" s="151"/>
      <c r="AN28" s="154"/>
      <c r="AO28" s="152"/>
      <c r="AP28" s="154"/>
      <c r="AQ28" s="152">
        <v>2</v>
      </c>
      <c r="AR28" s="154"/>
      <c r="AS28" s="152"/>
      <c r="AT28" s="154"/>
      <c r="AU28" s="152"/>
      <c r="AV28" s="154"/>
      <c r="AW28" s="152"/>
      <c r="AX28" s="154"/>
      <c r="AY28" s="152"/>
      <c r="AZ28" s="154"/>
      <c r="BA28" s="152"/>
      <c r="BB28" s="155"/>
    </row>
    <row r="29" spans="2:54" ht="25.5">
      <c r="B29" s="158">
        <v>2.04</v>
      </c>
      <c r="C29" s="158"/>
      <c r="D29" s="158"/>
      <c r="E29" s="148" t="s">
        <v>128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3">
        <v>3</v>
      </c>
      <c r="T29" s="141"/>
      <c r="U29" s="138"/>
      <c r="V29" s="139"/>
      <c r="W29" s="88"/>
      <c r="X29" s="102"/>
      <c r="Y29" s="131">
        <v>6</v>
      </c>
      <c r="Z29" s="132"/>
      <c r="AA29" s="149">
        <f>Y29*30</f>
        <v>180</v>
      </c>
      <c r="AB29" s="150"/>
      <c r="AC29" s="146">
        <v>60</v>
      </c>
      <c r="AD29" s="146"/>
      <c r="AE29" s="145">
        <v>30</v>
      </c>
      <c r="AF29" s="145"/>
      <c r="AG29" s="146"/>
      <c r="AH29" s="146"/>
      <c r="AI29" s="146">
        <v>30</v>
      </c>
      <c r="AJ29" s="146"/>
      <c r="AK29" s="142">
        <f>AA29-AC29</f>
        <v>120</v>
      </c>
      <c r="AL29" s="134"/>
      <c r="AM29" s="143"/>
      <c r="AN29" s="143"/>
      <c r="AO29" s="141"/>
      <c r="AP29" s="141"/>
      <c r="AQ29" s="141">
        <v>3.3</v>
      </c>
      <c r="AR29" s="141"/>
      <c r="AS29" s="141"/>
      <c r="AT29" s="141"/>
      <c r="AU29" s="141"/>
      <c r="AV29" s="141"/>
      <c r="AW29" s="141"/>
      <c r="AX29" s="141"/>
      <c r="AY29" s="141"/>
      <c r="AZ29" s="141"/>
      <c r="BA29" s="135"/>
      <c r="BB29" s="135"/>
    </row>
    <row r="32" spans="2:54" ht="25.5">
      <c r="B32" s="158">
        <v>10</v>
      </c>
      <c r="C32" s="158"/>
      <c r="D32" s="158"/>
      <c r="E32" s="148" t="s">
        <v>174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51"/>
      <c r="T32" s="154"/>
      <c r="U32" s="152"/>
      <c r="V32" s="153"/>
      <c r="W32" s="154"/>
      <c r="X32" s="102">
        <v>9</v>
      </c>
      <c r="Y32" s="156">
        <v>1</v>
      </c>
      <c r="Z32" s="157"/>
      <c r="AA32" s="146">
        <v>30</v>
      </c>
      <c r="AB32" s="146"/>
      <c r="AC32" s="146">
        <v>10</v>
      </c>
      <c r="AD32" s="146"/>
      <c r="AE32" s="149"/>
      <c r="AF32" s="150"/>
      <c r="AG32" s="149"/>
      <c r="AH32" s="150"/>
      <c r="AI32" s="149">
        <v>10</v>
      </c>
      <c r="AJ32" s="150"/>
      <c r="AK32" s="147">
        <v>30</v>
      </c>
      <c r="AL32" s="147"/>
      <c r="AM32" s="151"/>
      <c r="AN32" s="154"/>
      <c r="AO32" s="152"/>
      <c r="AP32" s="154"/>
      <c r="AQ32" s="152"/>
      <c r="AR32" s="154"/>
      <c r="AS32" s="152"/>
      <c r="AT32" s="154"/>
      <c r="AU32" s="152"/>
      <c r="AV32" s="154"/>
      <c r="AW32" s="152"/>
      <c r="AX32" s="154"/>
      <c r="AY32" s="152"/>
      <c r="AZ32" s="154"/>
      <c r="BA32" s="152">
        <v>1</v>
      </c>
      <c r="BB32" s="155"/>
    </row>
    <row r="38" spans="2:54" ht="25.5">
      <c r="B38" s="158">
        <v>2.19</v>
      </c>
      <c r="C38" s="158"/>
      <c r="D38" s="158"/>
      <c r="E38" s="148" t="s">
        <v>118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3">
        <v>4</v>
      </c>
      <c r="T38" s="143"/>
      <c r="U38" s="152"/>
      <c r="V38" s="153"/>
      <c r="W38" s="100"/>
      <c r="X38" s="102"/>
      <c r="Y38" s="144">
        <v>6</v>
      </c>
      <c r="Z38" s="140"/>
      <c r="AA38" s="149">
        <f>Y38*30</f>
        <v>180</v>
      </c>
      <c r="AB38" s="150"/>
      <c r="AC38" s="146">
        <v>78</v>
      </c>
      <c r="AD38" s="146"/>
      <c r="AE38" s="145">
        <v>30</v>
      </c>
      <c r="AF38" s="145"/>
      <c r="AG38" s="145">
        <v>48</v>
      </c>
      <c r="AH38" s="145"/>
      <c r="AI38" s="145"/>
      <c r="AJ38" s="145"/>
      <c r="AK38" s="142">
        <f>AA38-AC38</f>
        <v>102</v>
      </c>
      <c r="AL38" s="134"/>
      <c r="AM38" s="143"/>
      <c r="AN38" s="143"/>
      <c r="AO38" s="141"/>
      <c r="AP38" s="141"/>
      <c r="AQ38" s="141"/>
      <c r="AR38" s="141"/>
      <c r="AS38" s="141">
        <v>4.33</v>
      </c>
      <c r="AT38" s="141"/>
      <c r="AU38" s="141"/>
      <c r="AV38" s="141"/>
      <c r="AW38" s="141"/>
      <c r="AX38" s="141"/>
      <c r="AY38" s="141"/>
      <c r="AZ38" s="141"/>
      <c r="BA38" s="135"/>
      <c r="BB38" s="135"/>
    </row>
    <row r="41" spans="2:54" ht="25.5">
      <c r="B41" s="158" t="s">
        <v>144</v>
      </c>
      <c r="C41" s="158"/>
      <c r="D41" s="158"/>
      <c r="E41" s="148" t="s">
        <v>116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51">
        <v>3</v>
      </c>
      <c r="T41" s="154"/>
      <c r="U41" s="152" t="s">
        <v>109</v>
      </c>
      <c r="V41" s="153"/>
      <c r="W41" s="111"/>
      <c r="X41" s="101"/>
      <c r="Y41" s="144">
        <v>9</v>
      </c>
      <c r="Z41" s="140"/>
      <c r="AA41" s="149">
        <f>Y41*30</f>
        <v>270</v>
      </c>
      <c r="AB41" s="150"/>
      <c r="AC41" s="146">
        <v>144</v>
      </c>
      <c r="AD41" s="146"/>
      <c r="AE41" s="145">
        <v>90</v>
      </c>
      <c r="AF41" s="145"/>
      <c r="AG41" s="145"/>
      <c r="AH41" s="145"/>
      <c r="AI41" s="145">
        <v>50</v>
      </c>
      <c r="AJ41" s="145"/>
      <c r="AK41" s="142">
        <f>AA41-AC41</f>
        <v>126</v>
      </c>
      <c r="AL41" s="134"/>
      <c r="AM41" s="149">
        <v>2.44</v>
      </c>
      <c r="AN41" s="150"/>
      <c r="AO41" s="149">
        <v>2.7</v>
      </c>
      <c r="AP41" s="150"/>
      <c r="AQ41" s="149">
        <v>2.6</v>
      </c>
      <c r="AR41" s="150"/>
      <c r="AS41" s="152"/>
      <c r="AT41" s="154"/>
      <c r="AU41" s="152"/>
      <c r="AV41" s="154"/>
      <c r="AW41" s="152"/>
      <c r="AX41" s="154"/>
      <c r="AY41" s="152"/>
      <c r="AZ41" s="154"/>
      <c r="BA41" s="152"/>
      <c r="BB41" s="155"/>
    </row>
    <row r="44" spans="2:54" ht="25.5">
      <c r="B44" s="158">
        <v>10</v>
      </c>
      <c r="C44" s="158"/>
      <c r="D44" s="158"/>
      <c r="E44" s="148" t="s">
        <v>174</v>
      </c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51"/>
      <c r="T44" s="154"/>
      <c r="U44" s="152"/>
      <c r="V44" s="153"/>
      <c r="W44" s="154"/>
      <c r="X44" s="102"/>
      <c r="Y44" s="156">
        <v>1</v>
      </c>
      <c r="Z44" s="157"/>
      <c r="AA44" s="146">
        <v>30</v>
      </c>
      <c r="AB44" s="146"/>
      <c r="AC44" s="146">
        <v>10</v>
      </c>
      <c r="AD44" s="146"/>
      <c r="AE44" s="149"/>
      <c r="AF44" s="150"/>
      <c r="AG44" s="149"/>
      <c r="AH44" s="150"/>
      <c r="AI44" s="149">
        <v>10</v>
      </c>
      <c r="AJ44" s="150"/>
      <c r="AK44" s="147">
        <v>30</v>
      </c>
      <c r="AL44" s="147"/>
      <c r="AM44" s="151"/>
      <c r="AN44" s="154"/>
      <c r="AO44" s="152"/>
      <c r="AP44" s="154"/>
      <c r="AQ44" s="152"/>
      <c r="AR44" s="154"/>
      <c r="AS44" s="152"/>
      <c r="AT44" s="154"/>
      <c r="AU44" s="152"/>
      <c r="AV44" s="154"/>
      <c r="AW44" s="152"/>
      <c r="AX44" s="154"/>
      <c r="AY44" s="152"/>
      <c r="AZ44" s="154"/>
      <c r="BA44" s="152">
        <v>1</v>
      </c>
      <c r="BB44" s="155"/>
    </row>
  </sheetData>
  <mergeCells count="203">
    <mergeCell ref="AO44:AP44"/>
    <mergeCell ref="AQ44:AR44"/>
    <mergeCell ref="BA44:BB44"/>
    <mergeCell ref="AS44:AT44"/>
    <mergeCell ref="AU44:AV44"/>
    <mergeCell ref="AW44:AX44"/>
    <mergeCell ref="AY44:AZ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B44:D44"/>
    <mergeCell ref="E44:R44"/>
    <mergeCell ref="S44:T44"/>
    <mergeCell ref="U44:W44"/>
    <mergeCell ref="Y41:Z41"/>
    <mergeCell ref="AA41:AB41"/>
    <mergeCell ref="AC41:AD41"/>
    <mergeCell ref="AE41:AF41"/>
    <mergeCell ref="B41:D41"/>
    <mergeCell ref="E41:R41"/>
    <mergeCell ref="S41:T41"/>
    <mergeCell ref="U41:V41"/>
    <mergeCell ref="AG41:AH41"/>
    <mergeCell ref="AI41:AJ41"/>
    <mergeCell ref="AK41:AL41"/>
    <mergeCell ref="AO41:AP41"/>
    <mergeCell ref="BA41:BB41"/>
    <mergeCell ref="AY41:AZ41"/>
    <mergeCell ref="AW41:AX41"/>
    <mergeCell ref="AM41:AN41"/>
    <mergeCell ref="AQ41:AR41"/>
    <mergeCell ref="AS41:AT41"/>
    <mergeCell ref="AU41:AV41"/>
    <mergeCell ref="S19:T19"/>
    <mergeCell ref="Y19:Z19"/>
    <mergeCell ref="AA19:AB19"/>
    <mergeCell ref="B19:D19"/>
    <mergeCell ref="E19:R19"/>
    <mergeCell ref="AM19:AN19"/>
    <mergeCell ref="AQ19:AR19"/>
    <mergeCell ref="AC19:AD19"/>
    <mergeCell ref="AI19:AJ19"/>
    <mergeCell ref="AE19:AF19"/>
    <mergeCell ref="AS19:AT19"/>
    <mergeCell ref="AK19:AL19"/>
    <mergeCell ref="AO19:AP19"/>
    <mergeCell ref="AI24:AJ24"/>
    <mergeCell ref="AO23:AP23"/>
    <mergeCell ref="AO24:AP24"/>
    <mergeCell ref="AI22:AJ22"/>
    <mergeCell ref="AM24:AN24"/>
    <mergeCell ref="AM23:AN23"/>
    <mergeCell ref="AM22:AN22"/>
    <mergeCell ref="AC25:AD25"/>
    <mergeCell ref="AE25:AF25"/>
    <mergeCell ref="AG25:AH25"/>
    <mergeCell ref="AK25:AL25"/>
    <mergeCell ref="AI25:AJ25"/>
    <mergeCell ref="B22:D22"/>
    <mergeCell ref="E22:R22"/>
    <mergeCell ref="AQ22:AR22"/>
    <mergeCell ref="AG22:AH22"/>
    <mergeCell ref="AG24:AH24"/>
    <mergeCell ref="U24:V24"/>
    <mergeCell ref="S25:T25"/>
    <mergeCell ref="Y24:Z24"/>
    <mergeCell ref="S24:T24"/>
    <mergeCell ref="U25:V25"/>
    <mergeCell ref="Y25:Z25"/>
    <mergeCell ref="AC24:AD24"/>
    <mergeCell ref="AE24:AF24"/>
    <mergeCell ref="AA25:AB25"/>
    <mergeCell ref="AS22:AT22"/>
    <mergeCell ref="AS23:AT23"/>
    <mergeCell ref="AE23:AF23"/>
    <mergeCell ref="S22:T22"/>
    <mergeCell ref="S23:T23"/>
    <mergeCell ref="Y22:Z22"/>
    <mergeCell ref="Y23:Z23"/>
    <mergeCell ref="U23:V23"/>
    <mergeCell ref="AC22:AD22"/>
    <mergeCell ref="AC23:AD23"/>
    <mergeCell ref="AG23:AH23"/>
    <mergeCell ref="AE22:AF22"/>
    <mergeCell ref="AU25:AV25"/>
    <mergeCell ref="AS25:AT25"/>
    <mergeCell ref="AO22:AP22"/>
    <mergeCell ref="AI23:AJ23"/>
    <mergeCell ref="AK22:AL22"/>
    <mergeCell ref="AU22:AV22"/>
    <mergeCell ref="AU23:AV23"/>
    <mergeCell ref="AU24:AV24"/>
    <mergeCell ref="BA22:BB22"/>
    <mergeCell ref="BA23:BB23"/>
    <mergeCell ref="BA24:BB24"/>
    <mergeCell ref="BA25:BB25"/>
    <mergeCell ref="AW25:AX25"/>
    <mergeCell ref="AY25:AZ25"/>
    <mergeCell ref="AK23:AL23"/>
    <mergeCell ref="AK24:AL24"/>
    <mergeCell ref="AQ24:AR24"/>
    <mergeCell ref="AQ23:AR23"/>
    <mergeCell ref="AS24:AT24"/>
    <mergeCell ref="AM25:AN25"/>
    <mergeCell ref="AO25:AP25"/>
    <mergeCell ref="AQ25:AR25"/>
    <mergeCell ref="AY22:AZ22"/>
    <mergeCell ref="AW24:AX24"/>
    <mergeCell ref="AY24:AZ24"/>
    <mergeCell ref="AW22:AX22"/>
    <mergeCell ref="AW23:AX23"/>
    <mergeCell ref="AY23:AZ23"/>
    <mergeCell ref="B25:D25"/>
    <mergeCell ref="AA22:AB22"/>
    <mergeCell ref="AA23:AB23"/>
    <mergeCell ref="AA24:AB24"/>
    <mergeCell ref="E25:R25"/>
    <mergeCell ref="U22:V22"/>
    <mergeCell ref="B23:D23"/>
    <mergeCell ref="E23:R23"/>
    <mergeCell ref="B24:D24"/>
    <mergeCell ref="E24:R24"/>
    <mergeCell ref="E29:R29"/>
    <mergeCell ref="B29:D29"/>
    <mergeCell ref="AE29:AF29"/>
    <mergeCell ref="AC29:AD29"/>
    <mergeCell ref="AA29:AB29"/>
    <mergeCell ref="S29:T29"/>
    <mergeCell ref="U29:V29"/>
    <mergeCell ref="Y29:Z29"/>
    <mergeCell ref="AM28:AN28"/>
    <mergeCell ref="AM29:AN29"/>
    <mergeCell ref="AG29:AH29"/>
    <mergeCell ref="AI29:AJ29"/>
    <mergeCell ref="AG28:AH28"/>
    <mergeCell ref="AI28:AJ28"/>
    <mergeCell ref="AK28:AL28"/>
    <mergeCell ref="AK29:AL29"/>
    <mergeCell ref="AO29:AP29"/>
    <mergeCell ref="AQ29:AR29"/>
    <mergeCell ref="AS29:AT29"/>
    <mergeCell ref="AS28:AT28"/>
    <mergeCell ref="AQ28:AR28"/>
    <mergeCell ref="AO28:AP28"/>
    <mergeCell ref="AU29:AV29"/>
    <mergeCell ref="AW29:AX29"/>
    <mergeCell ref="AY29:AZ29"/>
    <mergeCell ref="AU28:AV28"/>
    <mergeCell ref="BA28:BB28"/>
    <mergeCell ref="BA29:BB29"/>
    <mergeCell ref="AW28:AX28"/>
    <mergeCell ref="AY28:AZ28"/>
    <mergeCell ref="B28:D28"/>
    <mergeCell ref="E28:R28"/>
    <mergeCell ref="AE28:AF28"/>
    <mergeCell ref="AA28:AB28"/>
    <mergeCell ref="Y28:Z28"/>
    <mergeCell ref="AC28:AD28"/>
    <mergeCell ref="S28:T28"/>
    <mergeCell ref="U28:V28"/>
    <mergeCell ref="AY38:AZ38"/>
    <mergeCell ref="BA38:BB38"/>
    <mergeCell ref="AU38:AV38"/>
    <mergeCell ref="AW38:AX38"/>
    <mergeCell ref="AQ38:AR38"/>
    <mergeCell ref="AS38:AT38"/>
    <mergeCell ref="AO38:AP38"/>
    <mergeCell ref="AG38:AH38"/>
    <mergeCell ref="AI38:AJ38"/>
    <mergeCell ref="AK38:AL38"/>
    <mergeCell ref="B38:D38"/>
    <mergeCell ref="E38:R38"/>
    <mergeCell ref="AA38:AB38"/>
    <mergeCell ref="AC38:AD38"/>
    <mergeCell ref="AE38:AF38"/>
    <mergeCell ref="AM38:AN38"/>
    <mergeCell ref="S38:T38"/>
    <mergeCell ref="U38:V38"/>
    <mergeCell ref="Y38:Z38"/>
    <mergeCell ref="B32:D32"/>
    <mergeCell ref="E32:R32"/>
    <mergeCell ref="AI32:AJ32"/>
    <mergeCell ref="AM32:AN32"/>
    <mergeCell ref="AA32:AB32"/>
    <mergeCell ref="S32:T32"/>
    <mergeCell ref="AC32:AD32"/>
    <mergeCell ref="AE32:AF32"/>
    <mergeCell ref="AG32:AH32"/>
    <mergeCell ref="AK32:AL32"/>
    <mergeCell ref="U32:W32"/>
    <mergeCell ref="BA32:BB32"/>
    <mergeCell ref="AO32:AP32"/>
    <mergeCell ref="AQ32:AR32"/>
    <mergeCell ref="Y32:Z32"/>
    <mergeCell ref="AW32:AX32"/>
    <mergeCell ref="AS32:AT32"/>
    <mergeCell ref="AU32:AV32"/>
    <mergeCell ref="AY32:AZ32"/>
  </mergeCells>
  <conditionalFormatting sqref="AM22:BB24 Y22:Z25 AM28:BB28 Y28:Z29 AM38:BB38 Y38:Z38 AS41:BB41 Y41:Z41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11"/>
  <sheetViews>
    <sheetView tabSelected="1" zoomScale="43" zoomScaleNormal="43" zoomScaleSheetLayoutView="29" zoomScalePageLayoutView="0" workbookViewId="0" topLeftCell="A118">
      <selection activeCell="AA134" sqref="AA134:AU134"/>
    </sheetView>
  </sheetViews>
  <sheetFormatPr defaultColWidth="8.00390625" defaultRowHeight="24.75" customHeight="1"/>
  <cols>
    <col min="1" max="1" width="8.375" style="2" customWidth="1"/>
    <col min="2" max="4" width="6.125" style="2" customWidth="1"/>
    <col min="5" max="5" width="6.75390625" style="2" customWidth="1"/>
    <col min="6" max="10" width="6.125" style="2" customWidth="1"/>
    <col min="11" max="11" width="6.75390625" style="2" customWidth="1"/>
    <col min="12" max="22" width="6.125" style="2" customWidth="1"/>
    <col min="23" max="23" width="7.625" style="2" customWidth="1"/>
    <col min="24" max="24" width="6.125" style="2" customWidth="1"/>
    <col min="25" max="25" width="7.25390625" style="2" customWidth="1"/>
    <col min="26" max="27" width="6.125" style="2" customWidth="1"/>
    <col min="28" max="28" width="7.625" style="2" customWidth="1"/>
    <col min="29" max="38" width="6.125" style="2" customWidth="1"/>
    <col min="39" max="39" width="6.75390625" style="2" customWidth="1"/>
    <col min="40" max="53" width="6.125" style="2" customWidth="1"/>
    <col min="54" max="16384" width="8.00390625" style="1" customWidth="1"/>
  </cols>
  <sheetData>
    <row r="1" spans="2:53" ht="27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Q1" s="73"/>
      <c r="R1" s="73"/>
      <c r="S1" s="73"/>
      <c r="T1" s="73"/>
      <c r="U1" s="73"/>
      <c r="V1" s="73"/>
      <c r="W1" s="77"/>
      <c r="X1" s="77"/>
      <c r="Y1" s="77"/>
      <c r="Z1" s="77"/>
      <c r="AA1" s="77"/>
      <c r="AB1" s="78" t="s">
        <v>34</v>
      </c>
      <c r="AC1" s="77"/>
      <c r="AD1" s="77"/>
      <c r="AE1" s="77"/>
      <c r="AF1" s="77"/>
      <c r="AG1" s="77"/>
      <c r="AH1" s="77"/>
      <c r="AI1" s="73"/>
      <c r="AJ1" s="73"/>
      <c r="AK1" s="73"/>
      <c r="AL1" s="73"/>
      <c r="AM1" s="73"/>
      <c r="AN1" s="74"/>
      <c r="AO1" s="5"/>
      <c r="AP1" s="5"/>
      <c r="AQ1" s="5"/>
      <c r="AR1" s="260"/>
      <c r="AS1" s="260"/>
      <c r="AT1" s="260"/>
      <c r="AU1" s="260"/>
      <c r="AV1" s="260"/>
      <c r="AW1" s="260"/>
      <c r="AX1" s="260"/>
      <c r="AY1" s="260"/>
      <c r="AZ1" s="260"/>
      <c r="BA1" s="260"/>
    </row>
    <row r="2" spans="10:53" ht="43.5" customHeight="1">
      <c r="J2" s="7"/>
      <c r="K2" s="7"/>
      <c r="L2" s="7"/>
      <c r="M2" s="7"/>
      <c r="Q2" s="73"/>
      <c r="R2" s="73"/>
      <c r="S2" s="73"/>
      <c r="T2" s="73"/>
      <c r="U2" s="73"/>
      <c r="V2" s="73"/>
      <c r="W2" s="77"/>
      <c r="X2" s="77"/>
      <c r="Y2" s="77"/>
      <c r="Z2" s="77"/>
      <c r="AA2" s="77"/>
      <c r="AB2" s="79" t="s">
        <v>87</v>
      </c>
      <c r="AC2" s="77"/>
      <c r="AD2" s="77"/>
      <c r="AE2" s="77"/>
      <c r="AF2" s="77"/>
      <c r="AG2" s="77"/>
      <c r="AH2" s="77"/>
      <c r="AI2" s="73"/>
      <c r="AJ2" s="73"/>
      <c r="AK2" s="73"/>
      <c r="AL2" s="73"/>
      <c r="AM2" s="73"/>
      <c r="AN2" s="74"/>
      <c r="AO2" s="5"/>
      <c r="AP2" s="5"/>
      <c r="AQ2" s="5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42" customHeight="1">
      <c r="A3" s="24"/>
      <c r="B3" s="8" t="s">
        <v>88</v>
      </c>
      <c r="C3" s="3"/>
      <c r="D3" s="24"/>
      <c r="E3" s="24"/>
      <c r="F3" s="24"/>
      <c r="G3" s="24"/>
      <c r="H3" s="24"/>
      <c r="I3" s="24"/>
      <c r="J3" s="24"/>
      <c r="K3" s="24"/>
      <c r="L3" s="24"/>
      <c r="M3" s="24"/>
      <c r="N3" s="3"/>
      <c r="O3" s="3"/>
      <c r="P3" s="26"/>
      <c r="Q3" s="26"/>
      <c r="R3" s="26"/>
      <c r="S3" s="26"/>
      <c r="T3" s="3"/>
      <c r="U3" s="26"/>
      <c r="V3" s="26"/>
      <c r="W3" s="3"/>
      <c r="X3" s="3"/>
      <c r="Y3" s="3"/>
      <c r="AA3" s="8" t="s">
        <v>35</v>
      </c>
      <c r="AB3" s="30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  <c r="AO3" s="24"/>
      <c r="AP3" s="24"/>
      <c r="AQ3" s="24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53" ht="27" customHeight="1">
      <c r="A4" s="261" t="s">
        <v>89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3"/>
      <c r="O4" s="3"/>
      <c r="P4" s="3"/>
      <c r="Q4" s="3"/>
      <c r="R4" s="24"/>
      <c r="S4" s="24"/>
      <c r="T4" s="24"/>
      <c r="U4" s="24"/>
      <c r="V4" s="3"/>
      <c r="W4" s="71" t="s">
        <v>90</v>
      </c>
      <c r="X4" s="71"/>
      <c r="Y4" s="3"/>
      <c r="Z4" s="28"/>
      <c r="AA4" s="28"/>
      <c r="AB4" s="28"/>
      <c r="AC4" s="3"/>
      <c r="AD4" s="28"/>
      <c r="AE4" s="28"/>
      <c r="AF4" s="28"/>
      <c r="AG4" s="28"/>
      <c r="AH4" s="28"/>
      <c r="AI4" s="28"/>
      <c r="AJ4" s="16"/>
      <c r="AK4" s="16"/>
      <c r="AL4" s="16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1"/>
    </row>
    <row r="5" spans="1:53" ht="27" customHeight="1">
      <c r="A5" s="263" t="s">
        <v>258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3"/>
      <c r="N5" s="16"/>
      <c r="O5" s="16"/>
      <c r="P5" s="3"/>
      <c r="Q5" s="6"/>
      <c r="R5" s="6"/>
      <c r="S5" s="6"/>
      <c r="T5" s="6"/>
      <c r="U5" s="6"/>
      <c r="V5" s="3"/>
      <c r="W5" s="31"/>
      <c r="X5" s="31"/>
      <c r="Y5" s="31" t="s">
        <v>259</v>
      </c>
      <c r="Z5" s="31"/>
      <c r="AA5" s="31"/>
      <c r="AB5" s="31"/>
      <c r="AC5" s="24"/>
      <c r="AD5" s="31"/>
      <c r="AE5" s="31"/>
      <c r="AF5" s="31"/>
      <c r="AG5" s="31"/>
      <c r="AH5" s="31"/>
      <c r="AI5" s="3"/>
      <c r="AJ5" s="3"/>
      <c r="AK5" s="6"/>
      <c r="AL5" s="6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8"/>
    </row>
    <row r="6" spans="2:53" ht="27" customHeight="1">
      <c r="B6" s="3" t="s">
        <v>92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8"/>
      <c r="O6" s="28"/>
      <c r="P6" s="28"/>
      <c r="Q6" s="3"/>
      <c r="R6" s="24"/>
      <c r="S6" s="24"/>
      <c r="T6" s="24"/>
      <c r="U6" s="22"/>
      <c r="V6" s="3"/>
      <c r="W6" s="24"/>
      <c r="X6" s="24"/>
      <c r="Y6" s="24"/>
      <c r="Z6" s="3"/>
      <c r="AA6" s="3"/>
      <c r="AB6" s="3" t="s">
        <v>91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24"/>
    </row>
    <row r="7" spans="1:53" s="10" customFormat="1" ht="28.5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75"/>
      <c r="N7" s="75"/>
      <c r="O7" s="11"/>
      <c r="P7" s="75"/>
      <c r="Q7" s="75"/>
      <c r="R7" s="75"/>
      <c r="S7" s="11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11"/>
      <c r="AJ7" s="11"/>
      <c r="AK7" s="75"/>
      <c r="AL7" s="75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76"/>
    </row>
    <row r="8" spans="1:53" ht="3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6"/>
      <c r="O8" s="8"/>
      <c r="P8" s="3"/>
      <c r="Q8" s="3"/>
      <c r="R8" s="3"/>
      <c r="S8" s="3"/>
      <c r="T8" s="3"/>
      <c r="U8" s="6"/>
      <c r="V8" s="8"/>
      <c r="W8" s="8"/>
      <c r="X8" s="8"/>
      <c r="Y8" s="8"/>
      <c r="Z8" s="8"/>
      <c r="AA8" s="8"/>
      <c r="AB8" s="14" t="s">
        <v>33</v>
      </c>
      <c r="AC8" s="8"/>
      <c r="AD8" s="8"/>
      <c r="AE8" s="8"/>
      <c r="AF8" s="8"/>
      <c r="AG8" s="8"/>
      <c r="AH8" s="8"/>
      <c r="AI8" s="3"/>
      <c r="AJ8" s="3"/>
      <c r="AK8" s="8"/>
      <c r="AL8" s="8"/>
      <c r="AM8" s="33" t="s">
        <v>30</v>
      </c>
      <c r="AN8" s="3"/>
      <c r="AO8" s="3"/>
      <c r="AP8" s="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27.75" customHeight="1">
      <c r="A9" s="34"/>
      <c r="B9" s="34"/>
      <c r="C9" s="34"/>
      <c r="D9" s="34"/>
      <c r="E9" s="34"/>
      <c r="F9" s="34"/>
      <c r="G9" s="3"/>
      <c r="H9" s="3"/>
      <c r="J9" s="34"/>
      <c r="K9" s="30" t="s">
        <v>132</v>
      </c>
      <c r="L9" s="3"/>
      <c r="M9" s="35"/>
      <c r="N9" s="36"/>
      <c r="O9" s="38"/>
      <c r="P9" s="34"/>
      <c r="Q9" s="34"/>
      <c r="R9" s="34"/>
      <c r="S9" s="34"/>
      <c r="T9" s="37"/>
      <c r="V9" s="36"/>
      <c r="W9" s="36"/>
      <c r="X9" s="36"/>
      <c r="Y9" s="8"/>
      <c r="Z9" s="8"/>
      <c r="AA9" s="8"/>
      <c r="AB9" s="8"/>
      <c r="AC9" s="8"/>
      <c r="AD9" s="8"/>
      <c r="AE9" s="8"/>
      <c r="AF9" s="8"/>
      <c r="AG9" s="8"/>
      <c r="AH9" s="8"/>
      <c r="AI9" s="3"/>
      <c r="AJ9" s="3"/>
      <c r="AK9" s="8"/>
      <c r="AL9" s="8"/>
      <c r="AM9" s="6"/>
      <c r="AN9" s="3"/>
      <c r="AO9" s="39" t="s">
        <v>131</v>
      </c>
      <c r="AP9" s="3"/>
      <c r="AQ9" s="40"/>
      <c r="AR9" s="3"/>
      <c r="AS9" s="40"/>
      <c r="AT9" s="24"/>
      <c r="AU9" s="24"/>
      <c r="AV9" s="24"/>
      <c r="AW9" s="24"/>
      <c r="AX9" s="24"/>
      <c r="AY9" s="24"/>
      <c r="AZ9" s="24"/>
      <c r="BA9" s="24"/>
    </row>
    <row r="10" spans="2:53" ht="33.75" customHeight="1">
      <c r="B10" s="35"/>
      <c r="C10" s="35"/>
      <c r="D10" s="3"/>
      <c r="G10" s="3"/>
      <c r="H10" s="30" t="s">
        <v>133</v>
      </c>
      <c r="I10" s="35"/>
      <c r="K10" s="35"/>
      <c r="L10" s="35"/>
      <c r="M10" s="34"/>
      <c r="N10" s="41"/>
      <c r="O10" s="41"/>
      <c r="P10" s="34"/>
      <c r="Q10" s="34"/>
      <c r="R10" s="34"/>
      <c r="S10" s="34"/>
      <c r="T10" s="42"/>
      <c r="U10" s="45"/>
      <c r="V10" s="46"/>
      <c r="W10" s="41"/>
      <c r="X10" s="41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3"/>
      <c r="AJ10" s="6"/>
      <c r="AK10" s="6"/>
      <c r="AL10" s="6"/>
      <c r="AM10" s="33" t="s">
        <v>29</v>
      </c>
      <c r="AN10" s="3"/>
      <c r="AO10" s="3"/>
      <c r="AP10" s="3"/>
      <c r="AQ10" s="47"/>
      <c r="AR10" s="24"/>
      <c r="AS10" s="47"/>
      <c r="AT10" s="40"/>
      <c r="AU10" s="40"/>
      <c r="AV10" s="40"/>
      <c r="AW10" s="40"/>
      <c r="AX10" s="40"/>
      <c r="AY10" s="40"/>
      <c r="AZ10" s="40"/>
      <c r="BA10" s="24"/>
    </row>
    <row r="11" spans="4:53" ht="33.75" customHeight="1">
      <c r="D11" s="3"/>
      <c r="E11" s="3"/>
      <c r="F11" s="3"/>
      <c r="G11" s="30" t="s">
        <v>135</v>
      </c>
      <c r="H11" s="3"/>
      <c r="I11" s="3"/>
      <c r="J11" s="3"/>
      <c r="K11" s="3"/>
      <c r="L11" s="3"/>
      <c r="N11" s="6"/>
      <c r="O11" s="6"/>
      <c r="P11" s="3"/>
      <c r="Q11" s="3"/>
      <c r="R11" s="3"/>
      <c r="S11" s="3"/>
      <c r="T11" s="48"/>
      <c r="U11" s="49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3"/>
      <c r="AJ11" s="6"/>
      <c r="AK11" s="6"/>
      <c r="AL11" s="6"/>
      <c r="AM11" s="3"/>
      <c r="AN11" s="50"/>
      <c r="AO11" s="49" t="s">
        <v>130</v>
      </c>
      <c r="AP11" s="3"/>
      <c r="AQ11" s="50"/>
      <c r="AR11" s="3"/>
      <c r="AS11" s="50"/>
      <c r="AT11" s="50"/>
      <c r="AU11" s="50"/>
      <c r="AV11" s="50"/>
      <c r="AW11" s="50"/>
      <c r="AX11" s="50"/>
      <c r="AY11" s="50"/>
      <c r="AZ11" s="50"/>
      <c r="BA11" s="24"/>
    </row>
    <row r="12" spans="1:53" ht="33.75" customHeight="1">
      <c r="A12" s="3"/>
      <c r="B12" s="30"/>
      <c r="C12" s="118"/>
      <c r="D12" s="118"/>
      <c r="E12" s="30" t="s">
        <v>134</v>
      </c>
      <c r="F12" s="30"/>
      <c r="G12" s="30"/>
      <c r="H12" s="30"/>
      <c r="I12" s="30"/>
      <c r="J12" s="3"/>
      <c r="K12" s="51"/>
      <c r="L12" s="51"/>
      <c r="M12" s="51"/>
      <c r="N12" s="3"/>
      <c r="O12" s="3"/>
      <c r="P12" s="3"/>
      <c r="Q12" s="3"/>
      <c r="R12" s="3"/>
      <c r="S12" s="3"/>
      <c r="T12" s="52"/>
      <c r="U12" s="53"/>
      <c r="V12" s="51"/>
      <c r="W12" s="51"/>
      <c r="X12" s="51"/>
      <c r="Y12" s="51"/>
      <c r="Z12" s="51"/>
      <c r="AA12" s="28"/>
      <c r="AB12" s="28"/>
      <c r="AC12" s="28"/>
      <c r="AD12" s="28"/>
      <c r="AE12" s="28"/>
      <c r="AF12" s="28"/>
      <c r="AG12" s="28"/>
      <c r="AH12" s="28"/>
      <c r="AI12" s="3"/>
      <c r="AJ12" s="3"/>
      <c r="AK12" s="8"/>
      <c r="AL12" s="8"/>
      <c r="AM12" s="33" t="s">
        <v>32</v>
      </c>
      <c r="AN12" s="32"/>
      <c r="AO12" s="8"/>
      <c r="AP12" s="32"/>
      <c r="AQ12" s="32"/>
      <c r="AR12" s="39" t="s">
        <v>36</v>
      </c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ht="29.25" customHeight="1">
      <c r="A13" s="3"/>
      <c r="B13" s="3"/>
      <c r="C13" s="3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3"/>
      <c r="O13" s="3"/>
      <c r="P13" s="3"/>
      <c r="Q13" s="3"/>
      <c r="R13" s="3"/>
      <c r="S13" s="3"/>
      <c r="T13" s="52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3"/>
      <c r="AF13" s="3"/>
      <c r="AG13" s="3"/>
      <c r="AH13" s="3"/>
      <c r="AI13" s="3"/>
      <c r="AJ13" s="50"/>
      <c r="AK13" s="50"/>
      <c r="AL13" s="50"/>
      <c r="AM13" s="33" t="s">
        <v>31</v>
      </c>
      <c r="AN13" s="3"/>
      <c r="AO13" s="6"/>
      <c r="AP13" s="39" t="s">
        <v>37</v>
      </c>
      <c r="AQ13" s="3"/>
      <c r="AR13" s="3"/>
      <c r="AS13" s="24"/>
      <c r="AT13" s="24"/>
      <c r="AU13" s="24"/>
      <c r="AV13" s="24"/>
      <c r="AW13" s="24"/>
      <c r="AX13" s="24"/>
      <c r="AY13" s="24"/>
      <c r="AZ13" s="24"/>
      <c r="BA13" s="3"/>
    </row>
    <row r="14" spans="1:53" ht="24.75" customHeight="1">
      <c r="A14" s="3"/>
      <c r="B14" s="16"/>
      <c r="C14" s="16"/>
      <c r="D14" s="16"/>
      <c r="E14" s="16"/>
      <c r="F14" s="16"/>
      <c r="G14" s="16"/>
      <c r="H14" s="16"/>
      <c r="I14" s="16"/>
      <c r="J14" s="16" t="s">
        <v>38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16"/>
    </row>
    <row r="15" spans="1:53" ht="8.2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8.75" customHeight="1" thickBot="1">
      <c r="A16" s="259" t="s">
        <v>39</v>
      </c>
      <c r="B16" s="230" t="s">
        <v>28</v>
      </c>
      <c r="C16" s="230"/>
      <c r="D16" s="230"/>
      <c r="E16" s="230"/>
      <c r="F16" s="230" t="s">
        <v>27</v>
      </c>
      <c r="G16" s="230"/>
      <c r="H16" s="230"/>
      <c r="I16" s="230"/>
      <c r="J16" s="230" t="s">
        <v>26</v>
      </c>
      <c r="K16" s="230"/>
      <c r="L16" s="230"/>
      <c r="M16" s="230"/>
      <c r="N16" s="230"/>
      <c r="O16" s="230" t="s">
        <v>25</v>
      </c>
      <c r="P16" s="230"/>
      <c r="Q16" s="230"/>
      <c r="R16" s="230"/>
      <c r="S16" s="230" t="s">
        <v>24</v>
      </c>
      <c r="T16" s="230"/>
      <c r="U16" s="230"/>
      <c r="V16" s="230"/>
      <c r="W16" s="230"/>
      <c r="X16" s="230" t="s">
        <v>23</v>
      </c>
      <c r="Y16" s="230"/>
      <c r="Z16" s="230"/>
      <c r="AA16" s="230"/>
      <c r="AB16" s="230" t="s">
        <v>22</v>
      </c>
      <c r="AC16" s="230"/>
      <c r="AD16" s="230"/>
      <c r="AE16" s="230"/>
      <c r="AF16" s="230" t="s">
        <v>21</v>
      </c>
      <c r="AG16" s="230"/>
      <c r="AH16" s="230"/>
      <c r="AI16" s="230"/>
      <c r="AJ16" s="230" t="s">
        <v>20</v>
      </c>
      <c r="AK16" s="230"/>
      <c r="AL16" s="230"/>
      <c r="AM16" s="230"/>
      <c r="AN16" s="230"/>
      <c r="AO16" s="230" t="s">
        <v>19</v>
      </c>
      <c r="AP16" s="230"/>
      <c r="AQ16" s="230"/>
      <c r="AR16" s="230"/>
      <c r="AS16" s="230" t="s">
        <v>18</v>
      </c>
      <c r="AT16" s="230"/>
      <c r="AU16" s="230"/>
      <c r="AV16" s="230"/>
      <c r="AW16" s="230"/>
      <c r="AX16" s="268" t="s">
        <v>17</v>
      </c>
      <c r="AY16" s="268"/>
      <c r="AZ16" s="268"/>
      <c r="BA16" s="268"/>
    </row>
    <row r="17" spans="1:53" ht="42.75" customHeight="1" thickBot="1">
      <c r="A17" s="259"/>
      <c r="B17" s="55">
        <v>1</v>
      </c>
      <c r="C17" s="55">
        <v>2</v>
      </c>
      <c r="D17" s="55">
        <v>3</v>
      </c>
      <c r="E17" s="55">
        <v>4</v>
      </c>
      <c r="F17" s="55">
        <v>5</v>
      </c>
      <c r="G17" s="55">
        <v>6</v>
      </c>
      <c r="H17" s="55">
        <v>7</v>
      </c>
      <c r="I17" s="55">
        <v>8</v>
      </c>
      <c r="J17" s="55">
        <v>9</v>
      </c>
      <c r="K17" s="55">
        <v>10</v>
      </c>
      <c r="L17" s="55">
        <v>11</v>
      </c>
      <c r="M17" s="55">
        <v>12</v>
      </c>
      <c r="N17" s="55">
        <v>13</v>
      </c>
      <c r="O17" s="55">
        <v>14</v>
      </c>
      <c r="P17" s="55">
        <v>15</v>
      </c>
      <c r="Q17" s="55">
        <v>16</v>
      </c>
      <c r="R17" s="55">
        <v>17</v>
      </c>
      <c r="S17" s="55">
        <v>18</v>
      </c>
      <c r="T17" s="55">
        <v>19</v>
      </c>
      <c r="U17" s="55">
        <v>20</v>
      </c>
      <c r="V17" s="55">
        <v>21</v>
      </c>
      <c r="W17" s="55">
        <v>22</v>
      </c>
      <c r="X17" s="55">
        <v>23</v>
      </c>
      <c r="Y17" s="55">
        <v>24</v>
      </c>
      <c r="Z17" s="55">
        <v>25</v>
      </c>
      <c r="AA17" s="55">
        <v>26</v>
      </c>
      <c r="AB17" s="55">
        <v>27</v>
      </c>
      <c r="AC17" s="55">
        <v>28</v>
      </c>
      <c r="AD17" s="55">
        <v>29</v>
      </c>
      <c r="AE17" s="55">
        <v>30</v>
      </c>
      <c r="AF17" s="55">
        <v>31</v>
      </c>
      <c r="AG17" s="55">
        <v>32</v>
      </c>
      <c r="AH17" s="55">
        <v>33</v>
      </c>
      <c r="AI17" s="55">
        <v>34</v>
      </c>
      <c r="AJ17" s="55">
        <v>35</v>
      </c>
      <c r="AK17" s="55">
        <v>36</v>
      </c>
      <c r="AL17" s="55">
        <v>37</v>
      </c>
      <c r="AM17" s="55">
        <v>38</v>
      </c>
      <c r="AN17" s="55">
        <v>39</v>
      </c>
      <c r="AO17" s="55">
        <v>40</v>
      </c>
      <c r="AP17" s="55">
        <v>41</v>
      </c>
      <c r="AQ17" s="55">
        <v>42</v>
      </c>
      <c r="AR17" s="55">
        <v>43</v>
      </c>
      <c r="AS17" s="55">
        <v>44</v>
      </c>
      <c r="AT17" s="55">
        <v>45</v>
      </c>
      <c r="AU17" s="55">
        <v>46</v>
      </c>
      <c r="AV17" s="55">
        <v>47</v>
      </c>
      <c r="AW17" s="55">
        <v>48</v>
      </c>
      <c r="AX17" s="55">
        <v>49</v>
      </c>
      <c r="AY17" s="55">
        <v>50</v>
      </c>
      <c r="AZ17" s="55">
        <v>51</v>
      </c>
      <c r="BA17" s="56">
        <v>52</v>
      </c>
    </row>
    <row r="18" spans="1:53" ht="27.75" customHeight="1">
      <c r="A18" s="57" t="s">
        <v>40</v>
      </c>
      <c r="B18" s="58" t="s">
        <v>96</v>
      </c>
      <c r="C18" s="58" t="s">
        <v>96</v>
      </c>
      <c r="D18" s="58" t="s">
        <v>96</v>
      </c>
      <c r="E18" s="58" t="s">
        <v>96</v>
      </c>
      <c r="F18" s="58" t="s">
        <v>96</v>
      </c>
      <c r="G18" s="58" t="s">
        <v>96</v>
      </c>
      <c r="H18" s="58" t="s">
        <v>96</v>
      </c>
      <c r="I18" s="58" t="s">
        <v>96</v>
      </c>
      <c r="J18" s="58" t="s">
        <v>96</v>
      </c>
      <c r="K18" s="58" t="s">
        <v>96</v>
      </c>
      <c r="L18" s="58" t="s">
        <v>96</v>
      </c>
      <c r="M18" s="58" t="s">
        <v>96</v>
      </c>
      <c r="N18" s="58" t="s">
        <v>96</v>
      </c>
      <c r="O18" s="58" t="s">
        <v>96</v>
      </c>
      <c r="P18" s="58" t="s">
        <v>96</v>
      </c>
      <c r="Q18" s="58" t="s">
        <v>96</v>
      </c>
      <c r="R18" s="58" t="s">
        <v>96</v>
      </c>
      <c r="S18" s="58" t="s">
        <v>14</v>
      </c>
      <c r="T18" s="58" t="s">
        <v>96</v>
      </c>
      <c r="U18" s="58" t="s">
        <v>15</v>
      </c>
      <c r="V18" s="58" t="s">
        <v>15</v>
      </c>
      <c r="W18" s="58" t="s">
        <v>15</v>
      </c>
      <c r="X18" s="58" t="s">
        <v>14</v>
      </c>
      <c r="Y18" s="58" t="s">
        <v>96</v>
      </c>
      <c r="Z18" s="58" t="s">
        <v>96</v>
      </c>
      <c r="AA18" s="58" t="s">
        <v>96</v>
      </c>
      <c r="AB18" s="58" t="s">
        <v>96</v>
      </c>
      <c r="AC18" s="58" t="s">
        <v>96</v>
      </c>
      <c r="AD18" s="58" t="s">
        <v>96</v>
      </c>
      <c r="AE18" s="58" t="s">
        <v>96</v>
      </c>
      <c r="AF18" s="58" t="s">
        <v>96</v>
      </c>
      <c r="AG18" s="58" t="s">
        <v>96</v>
      </c>
      <c r="AH18" s="58" t="s">
        <v>96</v>
      </c>
      <c r="AI18" s="58" t="s">
        <v>96</v>
      </c>
      <c r="AJ18" s="58" t="s">
        <v>96</v>
      </c>
      <c r="AK18" s="58" t="s">
        <v>96</v>
      </c>
      <c r="AL18" s="58" t="s">
        <v>96</v>
      </c>
      <c r="AM18" s="58" t="s">
        <v>96</v>
      </c>
      <c r="AN18" s="58" t="s">
        <v>96</v>
      </c>
      <c r="AO18" s="58" t="s">
        <v>96</v>
      </c>
      <c r="AP18" s="58" t="s">
        <v>96</v>
      </c>
      <c r="AQ18" s="58" t="s">
        <v>15</v>
      </c>
      <c r="AR18" s="58" t="s">
        <v>15</v>
      </c>
      <c r="AS18" s="58" t="s">
        <v>14</v>
      </c>
      <c r="AT18" s="58" t="s">
        <v>14</v>
      </c>
      <c r="AU18" s="58" t="s">
        <v>14</v>
      </c>
      <c r="AV18" s="58" t="s">
        <v>14</v>
      </c>
      <c r="AW18" s="58" t="s">
        <v>14</v>
      </c>
      <c r="AX18" s="58" t="s">
        <v>14</v>
      </c>
      <c r="AY18" s="58" t="s">
        <v>14</v>
      </c>
      <c r="AZ18" s="58" t="s">
        <v>14</v>
      </c>
      <c r="BA18" s="59" t="s">
        <v>14</v>
      </c>
    </row>
    <row r="19" spans="1:53" ht="27.75" customHeight="1">
      <c r="A19" s="23" t="s">
        <v>41</v>
      </c>
      <c r="B19" s="58" t="s">
        <v>96</v>
      </c>
      <c r="C19" s="58" t="s">
        <v>96</v>
      </c>
      <c r="D19" s="58" t="s">
        <v>96</v>
      </c>
      <c r="E19" s="58" t="s">
        <v>96</v>
      </c>
      <c r="F19" s="58" t="s">
        <v>96</v>
      </c>
      <c r="G19" s="58" t="s">
        <v>96</v>
      </c>
      <c r="H19" s="58" t="s">
        <v>96</v>
      </c>
      <c r="I19" s="58" t="s">
        <v>96</v>
      </c>
      <c r="J19" s="58" t="s">
        <v>96</v>
      </c>
      <c r="K19" s="58" t="s">
        <v>96</v>
      </c>
      <c r="L19" s="58" t="s">
        <v>96</v>
      </c>
      <c r="M19" s="58" t="s">
        <v>96</v>
      </c>
      <c r="N19" s="58" t="s">
        <v>96</v>
      </c>
      <c r="O19" s="58" t="s">
        <v>96</v>
      </c>
      <c r="P19" s="58" t="s">
        <v>96</v>
      </c>
      <c r="Q19" s="58" t="s">
        <v>96</v>
      </c>
      <c r="R19" s="58" t="s">
        <v>96</v>
      </c>
      <c r="S19" s="60" t="s">
        <v>14</v>
      </c>
      <c r="T19" s="60" t="s">
        <v>96</v>
      </c>
      <c r="U19" s="58" t="s">
        <v>15</v>
      </c>
      <c r="V19" s="58" t="s">
        <v>15</v>
      </c>
      <c r="W19" s="58" t="s">
        <v>15</v>
      </c>
      <c r="X19" s="60" t="s">
        <v>14</v>
      </c>
      <c r="Y19" s="58" t="s">
        <v>96</v>
      </c>
      <c r="Z19" s="58" t="s">
        <v>96</v>
      </c>
      <c r="AA19" s="58" t="s">
        <v>96</v>
      </c>
      <c r="AB19" s="58" t="s">
        <v>96</v>
      </c>
      <c r="AC19" s="58" t="s">
        <v>96</v>
      </c>
      <c r="AD19" s="58" t="s">
        <v>96</v>
      </c>
      <c r="AE19" s="58" t="s">
        <v>96</v>
      </c>
      <c r="AF19" s="58" t="s">
        <v>96</v>
      </c>
      <c r="AG19" s="58" t="s">
        <v>96</v>
      </c>
      <c r="AH19" s="58" t="s">
        <v>96</v>
      </c>
      <c r="AI19" s="58" t="s">
        <v>96</v>
      </c>
      <c r="AJ19" s="58" t="s">
        <v>96</v>
      </c>
      <c r="AK19" s="58" t="s">
        <v>96</v>
      </c>
      <c r="AL19" s="58" t="s">
        <v>96</v>
      </c>
      <c r="AM19" s="58" t="s">
        <v>96</v>
      </c>
      <c r="AN19" s="58" t="s">
        <v>96</v>
      </c>
      <c r="AO19" s="58" t="s">
        <v>96</v>
      </c>
      <c r="AP19" s="58" t="s">
        <v>96</v>
      </c>
      <c r="AQ19" s="60" t="s">
        <v>15</v>
      </c>
      <c r="AR19" s="60" t="s">
        <v>15</v>
      </c>
      <c r="AS19" s="60" t="s">
        <v>14</v>
      </c>
      <c r="AT19" s="60" t="s">
        <v>14</v>
      </c>
      <c r="AU19" s="60" t="s">
        <v>14</v>
      </c>
      <c r="AV19" s="60" t="s">
        <v>14</v>
      </c>
      <c r="AW19" s="60" t="s">
        <v>14</v>
      </c>
      <c r="AX19" s="60" t="s">
        <v>14</v>
      </c>
      <c r="AY19" s="60" t="s">
        <v>14</v>
      </c>
      <c r="AZ19" s="60" t="s">
        <v>14</v>
      </c>
      <c r="BA19" s="61" t="s">
        <v>14</v>
      </c>
    </row>
    <row r="20" spans="1:53" ht="27.75" customHeight="1">
      <c r="A20" s="23" t="s">
        <v>42</v>
      </c>
      <c r="B20" s="58" t="s">
        <v>96</v>
      </c>
      <c r="C20" s="58" t="s">
        <v>96</v>
      </c>
      <c r="D20" s="58" t="s">
        <v>96</v>
      </c>
      <c r="E20" s="58" t="s">
        <v>96</v>
      </c>
      <c r="F20" s="58" t="s">
        <v>96</v>
      </c>
      <c r="G20" s="58" t="s">
        <v>96</v>
      </c>
      <c r="H20" s="58" t="s">
        <v>96</v>
      </c>
      <c r="I20" s="58" t="s">
        <v>96</v>
      </c>
      <c r="J20" s="58" t="s">
        <v>96</v>
      </c>
      <c r="K20" s="58" t="s">
        <v>96</v>
      </c>
      <c r="L20" s="58" t="s">
        <v>96</v>
      </c>
      <c r="M20" s="58" t="s">
        <v>96</v>
      </c>
      <c r="N20" s="58" t="s">
        <v>96</v>
      </c>
      <c r="O20" s="58" t="s">
        <v>96</v>
      </c>
      <c r="P20" s="58" t="s">
        <v>96</v>
      </c>
      <c r="Q20" s="58" t="s">
        <v>96</v>
      </c>
      <c r="R20" s="58" t="s">
        <v>96</v>
      </c>
      <c r="S20" s="60" t="s">
        <v>14</v>
      </c>
      <c r="T20" s="60" t="s">
        <v>96</v>
      </c>
      <c r="U20" s="58" t="s">
        <v>15</v>
      </c>
      <c r="V20" s="58" t="s">
        <v>15</v>
      </c>
      <c r="W20" s="58" t="s">
        <v>15</v>
      </c>
      <c r="X20" s="60" t="s">
        <v>14</v>
      </c>
      <c r="Y20" s="58" t="s">
        <v>96</v>
      </c>
      <c r="Z20" s="58" t="s">
        <v>96</v>
      </c>
      <c r="AA20" s="58" t="s">
        <v>96</v>
      </c>
      <c r="AB20" s="58" t="s">
        <v>96</v>
      </c>
      <c r="AC20" s="58" t="s">
        <v>96</v>
      </c>
      <c r="AD20" s="58" t="s">
        <v>96</v>
      </c>
      <c r="AE20" s="58" t="s">
        <v>96</v>
      </c>
      <c r="AF20" s="58" t="s">
        <v>96</v>
      </c>
      <c r="AG20" s="58" t="s">
        <v>96</v>
      </c>
      <c r="AH20" s="58" t="s">
        <v>96</v>
      </c>
      <c r="AI20" s="58" t="s">
        <v>96</v>
      </c>
      <c r="AJ20" s="58" t="s">
        <v>96</v>
      </c>
      <c r="AK20" s="58" t="s">
        <v>96</v>
      </c>
      <c r="AL20" s="58" t="s">
        <v>96</v>
      </c>
      <c r="AM20" s="58" t="s">
        <v>96</v>
      </c>
      <c r="AN20" s="58" t="s">
        <v>96</v>
      </c>
      <c r="AO20" s="58" t="s">
        <v>96</v>
      </c>
      <c r="AP20" s="58" t="s">
        <v>96</v>
      </c>
      <c r="AQ20" s="60" t="s">
        <v>15</v>
      </c>
      <c r="AR20" s="60" t="s">
        <v>15</v>
      </c>
      <c r="AS20" s="60" t="s">
        <v>93</v>
      </c>
      <c r="AT20" s="60" t="s">
        <v>93</v>
      </c>
      <c r="AU20" s="60" t="s">
        <v>14</v>
      </c>
      <c r="AV20" s="60" t="s">
        <v>14</v>
      </c>
      <c r="AW20" s="60" t="s">
        <v>14</v>
      </c>
      <c r="AX20" s="60" t="s">
        <v>14</v>
      </c>
      <c r="AY20" s="60" t="s">
        <v>14</v>
      </c>
      <c r="AZ20" s="60" t="s">
        <v>14</v>
      </c>
      <c r="BA20" s="61" t="s">
        <v>14</v>
      </c>
    </row>
    <row r="21" spans="1:53" ht="27.75" customHeight="1" thickBot="1">
      <c r="A21" s="62" t="s">
        <v>43</v>
      </c>
      <c r="B21" s="58" t="s">
        <v>96</v>
      </c>
      <c r="C21" s="58" t="s">
        <v>96</v>
      </c>
      <c r="D21" s="58" t="s">
        <v>96</v>
      </c>
      <c r="E21" s="58" t="s">
        <v>96</v>
      </c>
      <c r="F21" s="58" t="s">
        <v>96</v>
      </c>
      <c r="G21" s="58" t="s">
        <v>96</v>
      </c>
      <c r="H21" s="58" t="s">
        <v>96</v>
      </c>
      <c r="I21" s="58" t="s">
        <v>96</v>
      </c>
      <c r="J21" s="58" t="s">
        <v>96</v>
      </c>
      <c r="K21" s="58" t="s">
        <v>96</v>
      </c>
      <c r="L21" s="58" t="s">
        <v>12</v>
      </c>
      <c r="M21" s="58" t="s">
        <v>12</v>
      </c>
      <c r="N21" s="58" t="s">
        <v>12</v>
      </c>
      <c r="O21" s="58" t="s">
        <v>12</v>
      </c>
      <c r="P21" s="58" t="s">
        <v>96</v>
      </c>
      <c r="Q21" s="58" t="s">
        <v>96</v>
      </c>
      <c r="R21" s="58" t="s">
        <v>96</v>
      </c>
      <c r="S21" s="63" t="s">
        <v>14</v>
      </c>
      <c r="T21" s="63" t="s">
        <v>96</v>
      </c>
      <c r="U21" s="58" t="s">
        <v>15</v>
      </c>
      <c r="V21" s="58" t="s">
        <v>15</v>
      </c>
      <c r="W21" s="58" t="s">
        <v>15</v>
      </c>
      <c r="X21" s="63" t="s">
        <v>14</v>
      </c>
      <c r="Y21" s="63" t="s">
        <v>12</v>
      </c>
      <c r="Z21" s="63" t="s">
        <v>12</v>
      </c>
      <c r="AA21" s="63" t="s">
        <v>12</v>
      </c>
      <c r="AB21" s="58" t="s">
        <v>12</v>
      </c>
      <c r="AC21" s="58" t="s">
        <v>96</v>
      </c>
      <c r="AD21" s="58" t="s">
        <v>96</v>
      </c>
      <c r="AE21" s="58" t="s">
        <v>96</v>
      </c>
      <c r="AF21" s="58" t="s">
        <v>96</v>
      </c>
      <c r="AG21" s="58" t="s">
        <v>96</v>
      </c>
      <c r="AH21" s="58" t="s">
        <v>96</v>
      </c>
      <c r="AI21" s="58" t="s">
        <v>96</v>
      </c>
      <c r="AJ21" s="58" t="s">
        <v>96</v>
      </c>
      <c r="AK21" s="58" t="s">
        <v>96</v>
      </c>
      <c r="AL21" s="58" t="s">
        <v>96</v>
      </c>
      <c r="AM21" s="58" t="s">
        <v>15</v>
      </c>
      <c r="AN21" s="58" t="s">
        <v>15</v>
      </c>
      <c r="AO21" s="63" t="s">
        <v>95</v>
      </c>
      <c r="AP21" s="63" t="s">
        <v>95</v>
      </c>
      <c r="AQ21" s="63" t="s">
        <v>94</v>
      </c>
      <c r="AR21" s="63" t="s">
        <v>94</v>
      </c>
      <c r="AS21" s="63"/>
      <c r="AT21" s="63"/>
      <c r="AU21" s="63"/>
      <c r="AV21" s="63"/>
      <c r="AW21" s="63"/>
      <c r="AX21" s="63"/>
      <c r="AY21" s="63"/>
      <c r="AZ21" s="63"/>
      <c r="BA21" s="64"/>
    </row>
    <row r="22" spans="1:53" ht="24.75" customHeight="1">
      <c r="A22" s="6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4" s="17" customFormat="1" ht="18" customHeight="1">
      <c r="A23" s="258" t="s">
        <v>44</v>
      </c>
      <c r="B23" s="258"/>
      <c r="C23" s="258"/>
      <c r="D23" s="258"/>
      <c r="E23" s="258"/>
      <c r="F23" s="9"/>
      <c r="G23" s="60" t="s">
        <v>96</v>
      </c>
      <c r="H23" s="9" t="s">
        <v>45</v>
      </c>
      <c r="I23" s="258" t="s">
        <v>46</v>
      </c>
      <c r="J23" s="258"/>
      <c r="K23" s="258"/>
      <c r="L23" s="258"/>
      <c r="M23" s="258"/>
      <c r="N23" s="50"/>
      <c r="O23" s="60" t="s">
        <v>15</v>
      </c>
      <c r="P23" s="9" t="s">
        <v>45</v>
      </c>
      <c r="Q23" s="50" t="s">
        <v>47</v>
      </c>
      <c r="R23" s="9"/>
      <c r="S23" s="50"/>
      <c r="T23" s="50"/>
      <c r="U23" s="50"/>
      <c r="V23" s="60" t="s">
        <v>12</v>
      </c>
      <c r="W23" s="9" t="s">
        <v>45</v>
      </c>
      <c r="X23" s="50" t="s">
        <v>48</v>
      </c>
      <c r="Y23" s="9"/>
      <c r="Z23" s="9"/>
      <c r="AA23" s="60" t="s">
        <v>14</v>
      </c>
      <c r="AB23" s="9" t="s">
        <v>45</v>
      </c>
      <c r="AC23" s="50" t="s">
        <v>49</v>
      </c>
      <c r="AD23" s="9"/>
      <c r="AE23" s="9"/>
      <c r="AF23" s="9"/>
      <c r="AG23" s="60" t="s">
        <v>95</v>
      </c>
      <c r="AH23" s="9" t="s">
        <v>45</v>
      </c>
      <c r="AI23" s="50" t="s">
        <v>77</v>
      </c>
      <c r="AJ23" s="9"/>
      <c r="AK23" s="9"/>
      <c r="AL23" s="9"/>
      <c r="AM23" s="9"/>
      <c r="AN23" s="9"/>
      <c r="AO23" s="9"/>
      <c r="AP23" s="9"/>
      <c r="AQ23" s="60" t="s">
        <v>94</v>
      </c>
      <c r="AR23" s="66" t="s">
        <v>45</v>
      </c>
      <c r="AS23" s="50" t="s">
        <v>100</v>
      </c>
      <c r="AT23" s="9"/>
      <c r="AU23" s="9"/>
      <c r="AV23" s="9"/>
      <c r="AW23" s="50"/>
      <c r="AX23" s="50"/>
      <c r="AY23" s="50"/>
      <c r="AZ23" s="50"/>
      <c r="BA23" s="50"/>
      <c r="BB23" s="18"/>
    </row>
    <row r="24" spans="1:53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24.75" customHeight="1" thickBot="1">
      <c r="A25" s="281" t="s">
        <v>50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"/>
      <c r="AA25" s="3"/>
      <c r="AB25" s="281" t="s">
        <v>11</v>
      </c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3"/>
      <c r="AN25" s="3"/>
      <c r="AO25" s="281" t="s">
        <v>78</v>
      </c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</row>
    <row r="26" spans="1:53" ht="118.5" customHeight="1" thickBot="1">
      <c r="A26" s="282" t="s">
        <v>39</v>
      </c>
      <c r="B26" s="282"/>
      <c r="C26" s="257" t="s">
        <v>16</v>
      </c>
      <c r="D26" s="257"/>
      <c r="E26" s="257"/>
      <c r="F26" s="257"/>
      <c r="G26" s="257" t="s">
        <v>51</v>
      </c>
      <c r="H26" s="257"/>
      <c r="I26" s="257"/>
      <c r="J26" s="257"/>
      <c r="K26" s="257" t="s">
        <v>10</v>
      </c>
      <c r="L26" s="257"/>
      <c r="M26" s="257"/>
      <c r="N26" s="257"/>
      <c r="O26" s="257" t="s">
        <v>9</v>
      </c>
      <c r="P26" s="257"/>
      <c r="Q26" s="257"/>
      <c r="R26" s="257" t="s">
        <v>52</v>
      </c>
      <c r="S26" s="257"/>
      <c r="T26" s="257"/>
      <c r="U26" s="257" t="s">
        <v>13</v>
      </c>
      <c r="V26" s="257"/>
      <c r="W26" s="257"/>
      <c r="X26" s="264" t="s">
        <v>8</v>
      </c>
      <c r="Y26" s="264"/>
      <c r="Z26" s="67"/>
      <c r="AA26" s="288" t="s">
        <v>7</v>
      </c>
      <c r="AB26" s="288"/>
      <c r="AC26" s="288"/>
      <c r="AD26" s="288"/>
      <c r="AE26" s="288"/>
      <c r="AF26" s="288"/>
      <c r="AG26" s="288"/>
      <c r="AH26" s="288"/>
      <c r="AI26" s="267" t="s">
        <v>53</v>
      </c>
      <c r="AJ26" s="267"/>
      <c r="AK26" s="272" t="s">
        <v>54</v>
      </c>
      <c r="AL26" s="272"/>
      <c r="AM26" s="68"/>
      <c r="AN26" s="269" t="s">
        <v>55</v>
      </c>
      <c r="AO26" s="269"/>
      <c r="AP26" s="269"/>
      <c r="AQ26" s="269"/>
      <c r="AR26" s="269"/>
      <c r="AS26" s="269"/>
      <c r="AT26" s="269"/>
      <c r="AU26" s="269"/>
      <c r="AV26" s="257" t="s">
        <v>97</v>
      </c>
      <c r="AW26" s="257"/>
      <c r="AX26" s="257"/>
      <c r="AY26" s="257"/>
      <c r="AZ26" s="264" t="s">
        <v>53</v>
      </c>
      <c r="BA26" s="264"/>
    </row>
    <row r="27" spans="1:54" ht="43.5" customHeight="1">
      <c r="A27" s="255" t="s">
        <v>56</v>
      </c>
      <c r="B27" s="255"/>
      <c r="C27" s="256">
        <v>36</v>
      </c>
      <c r="D27" s="256"/>
      <c r="E27" s="256"/>
      <c r="F27" s="256"/>
      <c r="G27" s="256">
        <f>COUNTIF(B18:BA18,"С")</f>
        <v>5</v>
      </c>
      <c r="H27" s="256"/>
      <c r="I27" s="256"/>
      <c r="J27" s="256"/>
      <c r="K27" s="256">
        <f>COUNTIF(B18:BA18,"П")</f>
        <v>0</v>
      </c>
      <c r="L27" s="256"/>
      <c r="M27" s="256"/>
      <c r="N27" s="256"/>
      <c r="O27" s="256">
        <v>0</v>
      </c>
      <c r="P27" s="256"/>
      <c r="Q27" s="256"/>
      <c r="R27" s="256"/>
      <c r="S27" s="256"/>
      <c r="T27" s="256"/>
      <c r="U27" s="256">
        <f>COUNTIF(B18:BA18,"К")</f>
        <v>11</v>
      </c>
      <c r="V27" s="256"/>
      <c r="W27" s="256"/>
      <c r="X27" s="273">
        <v>52</v>
      </c>
      <c r="Y27" s="273"/>
      <c r="Z27" s="3"/>
      <c r="AA27" s="289" t="s">
        <v>164</v>
      </c>
      <c r="AB27" s="290"/>
      <c r="AC27" s="290"/>
      <c r="AD27" s="290"/>
      <c r="AE27" s="290"/>
      <c r="AF27" s="290"/>
      <c r="AG27" s="290"/>
      <c r="AH27" s="291"/>
      <c r="AI27" s="230">
        <v>7</v>
      </c>
      <c r="AJ27" s="230"/>
      <c r="AK27" s="230">
        <v>4</v>
      </c>
      <c r="AL27" s="268"/>
      <c r="AM27" s="24"/>
      <c r="AN27" s="270" t="s">
        <v>177</v>
      </c>
      <c r="AO27" s="270"/>
      <c r="AP27" s="270"/>
      <c r="AQ27" s="270"/>
      <c r="AR27" s="270"/>
      <c r="AS27" s="270"/>
      <c r="AT27" s="270"/>
      <c r="AU27" s="270"/>
      <c r="AV27" s="256" t="s">
        <v>98</v>
      </c>
      <c r="AW27" s="256"/>
      <c r="AX27" s="256"/>
      <c r="AY27" s="256"/>
      <c r="AZ27" s="273">
        <v>8</v>
      </c>
      <c r="BA27" s="273"/>
      <c r="BB27" s="19"/>
    </row>
    <row r="28" spans="1:54" ht="43.5" customHeight="1" thickBot="1">
      <c r="A28" s="255" t="s">
        <v>57</v>
      </c>
      <c r="B28" s="255"/>
      <c r="C28" s="256">
        <v>36</v>
      </c>
      <c r="D28" s="256"/>
      <c r="E28" s="256"/>
      <c r="F28" s="256"/>
      <c r="G28" s="256">
        <v>5</v>
      </c>
      <c r="H28" s="256"/>
      <c r="I28" s="256"/>
      <c r="J28" s="256"/>
      <c r="K28" s="256">
        <f>COUNTIF(B19:BA19,"П")</f>
        <v>0</v>
      </c>
      <c r="L28" s="256"/>
      <c r="M28" s="256"/>
      <c r="N28" s="256"/>
      <c r="O28" s="256">
        <v>0</v>
      </c>
      <c r="P28" s="256"/>
      <c r="Q28" s="256"/>
      <c r="R28" s="256"/>
      <c r="S28" s="256"/>
      <c r="T28" s="256"/>
      <c r="U28" s="256">
        <v>11</v>
      </c>
      <c r="V28" s="256"/>
      <c r="W28" s="256"/>
      <c r="X28" s="273">
        <v>52</v>
      </c>
      <c r="Y28" s="273"/>
      <c r="Z28" s="3"/>
      <c r="AA28" s="278" t="s">
        <v>163</v>
      </c>
      <c r="AB28" s="279"/>
      <c r="AC28" s="279"/>
      <c r="AD28" s="279"/>
      <c r="AE28" s="279"/>
      <c r="AF28" s="279"/>
      <c r="AG28" s="279"/>
      <c r="AH28" s="280"/>
      <c r="AI28" s="265">
        <v>8</v>
      </c>
      <c r="AJ28" s="265"/>
      <c r="AK28" s="265">
        <v>4</v>
      </c>
      <c r="AL28" s="266"/>
      <c r="AM28" s="69"/>
      <c r="AN28" s="271"/>
      <c r="AO28" s="271"/>
      <c r="AP28" s="271"/>
      <c r="AQ28" s="271"/>
      <c r="AR28" s="271"/>
      <c r="AS28" s="271"/>
      <c r="AT28" s="271"/>
      <c r="AU28" s="271"/>
      <c r="AV28" s="274"/>
      <c r="AW28" s="274"/>
      <c r="AX28" s="274"/>
      <c r="AY28" s="274"/>
      <c r="AZ28" s="275"/>
      <c r="BA28" s="275"/>
      <c r="BB28" s="19"/>
    </row>
    <row r="29" spans="1:53" ht="43.5" customHeight="1">
      <c r="A29" s="255" t="s">
        <v>58</v>
      </c>
      <c r="B29" s="255"/>
      <c r="C29" s="256">
        <v>36</v>
      </c>
      <c r="D29" s="256"/>
      <c r="E29" s="256"/>
      <c r="F29" s="256"/>
      <c r="G29" s="256">
        <f>COUNTIF(B20:BA20,"С")</f>
        <v>5</v>
      </c>
      <c r="H29" s="256"/>
      <c r="I29" s="256"/>
      <c r="J29" s="256"/>
      <c r="K29" s="256">
        <f>COUNTIF(B20:BA20,"П")</f>
        <v>0</v>
      </c>
      <c r="L29" s="256"/>
      <c r="M29" s="256"/>
      <c r="N29" s="256"/>
      <c r="O29" s="256"/>
      <c r="P29" s="256"/>
      <c r="Q29" s="256"/>
      <c r="R29" s="256"/>
      <c r="S29" s="256"/>
      <c r="T29" s="256"/>
      <c r="U29" s="256">
        <v>11</v>
      </c>
      <c r="V29" s="256"/>
      <c r="W29" s="256"/>
      <c r="X29" s="273">
        <v>52</v>
      </c>
      <c r="Y29" s="273"/>
      <c r="Z29" s="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24"/>
      <c r="AN29" s="270" t="s">
        <v>176</v>
      </c>
      <c r="AO29" s="270"/>
      <c r="AP29" s="270"/>
      <c r="AQ29" s="270"/>
      <c r="AR29" s="270"/>
      <c r="AS29" s="270"/>
      <c r="AT29" s="270"/>
      <c r="AU29" s="270"/>
      <c r="AV29" s="295" t="s">
        <v>99</v>
      </c>
      <c r="AW29" s="295"/>
      <c r="AX29" s="295"/>
      <c r="AY29" s="295"/>
      <c r="AZ29" s="273">
        <v>8</v>
      </c>
      <c r="BA29" s="273"/>
    </row>
    <row r="30" spans="1:53" ht="43.5" customHeight="1" thickBot="1">
      <c r="A30" s="294" t="s">
        <v>43</v>
      </c>
      <c r="B30" s="294"/>
      <c r="C30" s="274">
        <v>28</v>
      </c>
      <c r="D30" s="274"/>
      <c r="E30" s="274"/>
      <c r="F30" s="274"/>
      <c r="G30" s="274">
        <v>5</v>
      </c>
      <c r="H30" s="274"/>
      <c r="I30" s="274"/>
      <c r="J30" s="274"/>
      <c r="K30" s="274">
        <v>4</v>
      </c>
      <c r="L30" s="274"/>
      <c r="M30" s="274"/>
      <c r="N30" s="274"/>
      <c r="O30" s="274">
        <v>2</v>
      </c>
      <c r="P30" s="274"/>
      <c r="Q30" s="274"/>
      <c r="R30" s="274">
        <v>3</v>
      </c>
      <c r="S30" s="274"/>
      <c r="T30" s="274"/>
      <c r="U30" s="274">
        <v>2</v>
      </c>
      <c r="V30" s="274"/>
      <c r="W30" s="274"/>
      <c r="X30" s="275">
        <v>44</v>
      </c>
      <c r="Y30" s="275"/>
      <c r="Z30" s="3"/>
      <c r="AA30" s="276"/>
      <c r="AB30" s="276"/>
      <c r="AC30" s="276"/>
      <c r="AD30" s="276"/>
      <c r="AE30" s="276"/>
      <c r="AF30" s="276"/>
      <c r="AG30" s="276"/>
      <c r="AH30" s="276"/>
      <c r="AI30" s="277"/>
      <c r="AJ30" s="277"/>
      <c r="AK30" s="277"/>
      <c r="AL30" s="277"/>
      <c r="AM30" s="24"/>
      <c r="AN30" s="287"/>
      <c r="AO30" s="287"/>
      <c r="AP30" s="287"/>
      <c r="AQ30" s="287"/>
      <c r="AR30" s="287"/>
      <c r="AS30" s="287"/>
      <c r="AT30" s="287"/>
      <c r="AU30" s="287"/>
      <c r="AV30" s="296"/>
      <c r="AW30" s="296"/>
      <c r="AX30" s="296"/>
      <c r="AY30" s="296"/>
      <c r="AZ30" s="266"/>
      <c r="BA30" s="266"/>
    </row>
    <row r="31" spans="1:53" ht="43.5" customHeight="1" thickBot="1">
      <c r="A31" s="286" t="s">
        <v>2</v>
      </c>
      <c r="B31" s="286"/>
      <c r="C31" s="235">
        <f>SUM(C27:F30)</f>
        <v>136</v>
      </c>
      <c r="D31" s="235"/>
      <c r="E31" s="235"/>
      <c r="F31" s="235"/>
      <c r="G31" s="235">
        <f>SUM(G27:J30)</f>
        <v>20</v>
      </c>
      <c r="H31" s="235"/>
      <c r="I31" s="235"/>
      <c r="J31" s="235"/>
      <c r="K31" s="235">
        <v>4</v>
      </c>
      <c r="L31" s="235"/>
      <c r="M31" s="235"/>
      <c r="N31" s="235"/>
      <c r="O31" s="235">
        <f>SUM(O30)</f>
        <v>2</v>
      </c>
      <c r="P31" s="235"/>
      <c r="Q31" s="235"/>
      <c r="R31" s="235">
        <v>3</v>
      </c>
      <c r="S31" s="235"/>
      <c r="T31" s="235"/>
      <c r="U31" s="235">
        <f>SUM(U27:W30)</f>
        <v>35</v>
      </c>
      <c r="V31" s="235"/>
      <c r="W31" s="235"/>
      <c r="X31" s="299">
        <f>SUM(X27:Y30)</f>
        <v>200</v>
      </c>
      <c r="Y31" s="299"/>
      <c r="Z31" s="3"/>
      <c r="AA31" s="298"/>
      <c r="AB31" s="298"/>
      <c r="AC31" s="298"/>
      <c r="AD31" s="298"/>
      <c r="AE31" s="298"/>
      <c r="AF31" s="298"/>
      <c r="AG31" s="298"/>
      <c r="AH31" s="298"/>
      <c r="AI31" s="243"/>
      <c r="AJ31" s="243"/>
      <c r="AK31" s="243"/>
      <c r="AL31" s="243"/>
      <c r="AM31" s="24"/>
      <c r="AN31" s="70"/>
      <c r="AO31" s="70"/>
      <c r="AP31" s="70"/>
      <c r="AQ31" s="70"/>
      <c r="AR31" s="70"/>
      <c r="AS31" s="70"/>
      <c r="AT31" s="70"/>
      <c r="AU31" s="70"/>
      <c r="AV31" s="71"/>
      <c r="AW31" s="71"/>
      <c r="AX31" s="71"/>
      <c r="AY31" s="71"/>
      <c r="AZ31" s="71"/>
      <c r="BA31" s="71"/>
    </row>
    <row r="32" spans="1:53" ht="51" customHeight="1" thickBot="1">
      <c r="A32" s="285" t="s">
        <v>101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</row>
    <row r="33" spans="1:53" ht="38.25" customHeight="1" thickBot="1">
      <c r="A33" s="311" t="s">
        <v>6</v>
      </c>
      <c r="B33" s="312"/>
      <c r="C33" s="312"/>
      <c r="D33" s="239" t="s">
        <v>59</v>
      </c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238" t="s">
        <v>5</v>
      </c>
      <c r="S33" s="238"/>
      <c r="T33" s="238"/>
      <c r="U33" s="238"/>
      <c r="V33" s="238"/>
      <c r="W33" s="238"/>
      <c r="X33" s="292" t="s">
        <v>60</v>
      </c>
      <c r="Y33" s="292"/>
      <c r="Z33" s="283" t="s">
        <v>61</v>
      </c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38" t="s">
        <v>86</v>
      </c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</row>
    <row r="34" spans="1:53" ht="24.75" customHeight="1" thickBot="1">
      <c r="A34" s="313"/>
      <c r="B34" s="314"/>
      <c r="C34" s="314"/>
      <c r="D34" s="242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84" t="s">
        <v>62</v>
      </c>
      <c r="S34" s="284"/>
      <c r="T34" s="251" t="s">
        <v>4</v>
      </c>
      <c r="U34" s="251"/>
      <c r="V34" s="251"/>
      <c r="W34" s="249" t="s">
        <v>63</v>
      </c>
      <c r="X34" s="292"/>
      <c r="Y34" s="292"/>
      <c r="Z34" s="251" t="s">
        <v>64</v>
      </c>
      <c r="AA34" s="251"/>
      <c r="AB34" s="293" t="s">
        <v>65</v>
      </c>
      <c r="AC34" s="293"/>
      <c r="AD34" s="293"/>
      <c r="AE34" s="293"/>
      <c r="AF34" s="293"/>
      <c r="AG34" s="293"/>
      <c r="AH34" s="293"/>
      <c r="AI34" s="293"/>
      <c r="AJ34" s="249" t="s">
        <v>66</v>
      </c>
      <c r="AK34" s="249"/>
      <c r="AL34" s="253" t="s">
        <v>67</v>
      </c>
      <c r="AM34" s="253"/>
      <c r="AN34" s="253"/>
      <c r="AO34" s="253"/>
      <c r="AP34" s="248" t="s">
        <v>68</v>
      </c>
      <c r="AQ34" s="248"/>
      <c r="AR34" s="248"/>
      <c r="AS34" s="248"/>
      <c r="AT34" s="248" t="s">
        <v>69</v>
      </c>
      <c r="AU34" s="248"/>
      <c r="AV34" s="248"/>
      <c r="AW34" s="248"/>
      <c r="AX34" s="297" t="s">
        <v>70</v>
      </c>
      <c r="AY34" s="297"/>
      <c r="AZ34" s="297"/>
      <c r="BA34" s="297"/>
    </row>
    <row r="35" spans="1:53" ht="24.75" customHeight="1" thickBot="1">
      <c r="A35" s="313"/>
      <c r="B35" s="314"/>
      <c r="C35" s="314"/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84"/>
      <c r="S35" s="284"/>
      <c r="T35" s="251"/>
      <c r="U35" s="251"/>
      <c r="V35" s="251"/>
      <c r="W35" s="249"/>
      <c r="X35" s="292"/>
      <c r="Y35" s="292"/>
      <c r="Z35" s="251"/>
      <c r="AA35" s="251"/>
      <c r="AB35" s="251" t="s">
        <v>8</v>
      </c>
      <c r="AC35" s="251"/>
      <c r="AD35" s="293" t="s">
        <v>71</v>
      </c>
      <c r="AE35" s="293"/>
      <c r="AF35" s="293"/>
      <c r="AG35" s="293"/>
      <c r="AH35" s="293"/>
      <c r="AI35" s="293"/>
      <c r="AJ35" s="249"/>
      <c r="AK35" s="249"/>
      <c r="AL35" s="254" t="s">
        <v>72</v>
      </c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</row>
    <row r="36" spans="1:53" ht="30" customHeight="1" thickBot="1">
      <c r="A36" s="313"/>
      <c r="B36" s="314"/>
      <c r="C36" s="314"/>
      <c r="D36" s="242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84"/>
      <c r="S36" s="284"/>
      <c r="T36" s="251"/>
      <c r="U36" s="251"/>
      <c r="V36" s="251"/>
      <c r="W36" s="249"/>
      <c r="X36" s="292"/>
      <c r="Y36" s="292"/>
      <c r="Z36" s="251"/>
      <c r="AA36" s="251"/>
      <c r="AB36" s="251"/>
      <c r="AC36" s="251"/>
      <c r="AD36" s="252" t="s">
        <v>3</v>
      </c>
      <c r="AE36" s="252"/>
      <c r="AF36" s="252" t="s">
        <v>73</v>
      </c>
      <c r="AG36" s="252"/>
      <c r="AH36" s="252" t="s">
        <v>74</v>
      </c>
      <c r="AI36" s="252"/>
      <c r="AJ36" s="249"/>
      <c r="AK36" s="249"/>
      <c r="AL36" s="253">
        <v>1</v>
      </c>
      <c r="AM36" s="253"/>
      <c r="AN36" s="248">
        <v>2</v>
      </c>
      <c r="AO36" s="248"/>
      <c r="AP36" s="248">
        <v>3</v>
      </c>
      <c r="AQ36" s="248"/>
      <c r="AR36" s="248">
        <v>4</v>
      </c>
      <c r="AS36" s="248"/>
      <c r="AT36" s="248">
        <v>5</v>
      </c>
      <c r="AU36" s="248"/>
      <c r="AV36" s="248">
        <v>6</v>
      </c>
      <c r="AW36" s="248"/>
      <c r="AX36" s="248">
        <v>7</v>
      </c>
      <c r="AY36" s="248"/>
      <c r="AZ36" s="297">
        <v>8</v>
      </c>
      <c r="BA36" s="297"/>
    </row>
    <row r="37" spans="1:53" ht="30" customHeight="1" thickBot="1">
      <c r="A37" s="313"/>
      <c r="B37" s="314"/>
      <c r="C37" s="314"/>
      <c r="D37" s="242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84"/>
      <c r="S37" s="284"/>
      <c r="T37" s="251"/>
      <c r="U37" s="251"/>
      <c r="V37" s="251"/>
      <c r="W37" s="249"/>
      <c r="X37" s="292"/>
      <c r="Y37" s="292"/>
      <c r="Z37" s="251"/>
      <c r="AA37" s="251"/>
      <c r="AB37" s="251"/>
      <c r="AC37" s="251"/>
      <c r="AD37" s="252"/>
      <c r="AE37" s="252"/>
      <c r="AF37" s="252"/>
      <c r="AG37" s="252"/>
      <c r="AH37" s="252"/>
      <c r="AI37" s="252"/>
      <c r="AJ37" s="249"/>
      <c r="AK37" s="249"/>
      <c r="AL37" s="254" t="s">
        <v>75</v>
      </c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</row>
    <row r="38" spans="1:53" ht="30" customHeight="1" thickBot="1">
      <c r="A38" s="315"/>
      <c r="B38" s="316"/>
      <c r="C38" s="316"/>
      <c r="D38" s="245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7"/>
      <c r="R38" s="284"/>
      <c r="S38" s="284"/>
      <c r="T38" s="251"/>
      <c r="U38" s="251"/>
      <c r="V38" s="251"/>
      <c r="W38" s="249"/>
      <c r="X38" s="292"/>
      <c r="Y38" s="292"/>
      <c r="Z38" s="251"/>
      <c r="AA38" s="251"/>
      <c r="AB38" s="251"/>
      <c r="AC38" s="251"/>
      <c r="AD38" s="252"/>
      <c r="AE38" s="252"/>
      <c r="AF38" s="252"/>
      <c r="AG38" s="252"/>
      <c r="AH38" s="252"/>
      <c r="AI38" s="252"/>
      <c r="AJ38" s="249"/>
      <c r="AK38" s="249"/>
      <c r="AL38" s="322">
        <v>18</v>
      </c>
      <c r="AM38" s="322"/>
      <c r="AN38" s="250">
        <v>18</v>
      </c>
      <c r="AO38" s="250"/>
      <c r="AP38" s="250">
        <v>18</v>
      </c>
      <c r="AQ38" s="250"/>
      <c r="AR38" s="250">
        <v>18</v>
      </c>
      <c r="AS38" s="250"/>
      <c r="AT38" s="250">
        <v>18</v>
      </c>
      <c r="AU38" s="250"/>
      <c r="AV38" s="250">
        <v>18</v>
      </c>
      <c r="AW38" s="250"/>
      <c r="AX38" s="250">
        <v>18</v>
      </c>
      <c r="AY38" s="250"/>
      <c r="AZ38" s="250">
        <v>10</v>
      </c>
      <c r="BA38" s="303"/>
    </row>
    <row r="39" spans="1:53" s="15" customFormat="1" ht="34.5" customHeight="1" thickBot="1">
      <c r="A39" s="300" t="s">
        <v>102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2"/>
    </row>
    <row r="40" spans="1:53" s="15" customFormat="1" ht="34.5" customHeight="1" thickBot="1">
      <c r="A40" s="224" t="s">
        <v>166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</row>
    <row r="41" spans="1:53" s="15" customFormat="1" ht="36" customHeight="1" thickBot="1">
      <c r="A41" s="224" t="s">
        <v>165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</row>
    <row r="42" spans="1:53" s="15" customFormat="1" ht="36" customHeight="1">
      <c r="A42" s="164" t="s">
        <v>136</v>
      </c>
      <c r="B42" s="165"/>
      <c r="C42" s="166"/>
      <c r="D42" s="167" t="s">
        <v>103</v>
      </c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33"/>
      <c r="S42" s="150"/>
      <c r="T42" s="81"/>
      <c r="U42" s="82">
        <v>4</v>
      </c>
      <c r="V42" s="83"/>
      <c r="W42" s="84"/>
      <c r="X42" s="162"/>
      <c r="Y42" s="162"/>
      <c r="Z42" s="163">
        <v>240</v>
      </c>
      <c r="AA42" s="163"/>
      <c r="AB42" s="149">
        <v>120</v>
      </c>
      <c r="AC42" s="150"/>
      <c r="AD42" s="149"/>
      <c r="AE42" s="150"/>
      <c r="AF42" s="81"/>
      <c r="AG42" s="80"/>
      <c r="AH42" s="149">
        <v>120</v>
      </c>
      <c r="AI42" s="150"/>
      <c r="AJ42" s="149">
        <f>Z42-AB42</f>
        <v>120</v>
      </c>
      <c r="AK42" s="159"/>
      <c r="AL42" s="133"/>
      <c r="AM42" s="150"/>
      <c r="AN42" s="133"/>
      <c r="AO42" s="150"/>
      <c r="AP42" s="133"/>
      <c r="AQ42" s="150"/>
      <c r="AR42" s="133"/>
      <c r="AS42" s="150"/>
      <c r="AT42" s="86"/>
      <c r="AU42" s="87"/>
      <c r="AV42" s="81"/>
      <c r="AW42" s="80"/>
      <c r="AX42" s="81"/>
      <c r="AY42" s="80"/>
      <c r="AZ42" s="81"/>
      <c r="BA42" s="85"/>
    </row>
    <row r="43" spans="1:53" s="15" customFormat="1" ht="36" customHeight="1">
      <c r="A43" s="304" t="s">
        <v>137</v>
      </c>
      <c r="B43" s="305"/>
      <c r="C43" s="306"/>
      <c r="D43" s="307" t="s">
        <v>104</v>
      </c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9"/>
      <c r="R43" s="310">
        <v>2</v>
      </c>
      <c r="S43" s="310"/>
      <c r="T43" s="138">
        <v>1</v>
      </c>
      <c r="U43" s="139"/>
      <c r="V43" s="88"/>
      <c r="W43" s="89"/>
      <c r="X43" s="162">
        <v>3</v>
      </c>
      <c r="Y43" s="162"/>
      <c r="Z43" s="163">
        <f>X43*30</f>
        <v>90</v>
      </c>
      <c r="AA43" s="163"/>
      <c r="AB43" s="149">
        <v>40</v>
      </c>
      <c r="AC43" s="150"/>
      <c r="AD43" s="149">
        <v>6</v>
      </c>
      <c r="AE43" s="150"/>
      <c r="AF43" s="231"/>
      <c r="AG43" s="231"/>
      <c r="AH43" s="149">
        <v>34</v>
      </c>
      <c r="AI43" s="150"/>
      <c r="AJ43" s="149">
        <f>Z43-AB43</f>
        <v>50</v>
      </c>
      <c r="AK43" s="159"/>
      <c r="AL43" s="323">
        <f>22/18</f>
        <v>1.2222222222222223</v>
      </c>
      <c r="AM43" s="324"/>
      <c r="AN43" s="323">
        <f>22/18</f>
        <v>1.2222222222222223</v>
      </c>
      <c r="AO43" s="324"/>
      <c r="AP43" s="323"/>
      <c r="AQ43" s="324"/>
      <c r="AR43" s="323"/>
      <c r="AS43" s="324"/>
      <c r="AT43" s="231"/>
      <c r="AU43" s="231"/>
      <c r="AV43" s="231"/>
      <c r="AW43" s="231"/>
      <c r="AX43" s="231"/>
      <c r="AY43" s="231"/>
      <c r="AZ43" s="321"/>
      <c r="BA43" s="321"/>
    </row>
    <row r="44" spans="1:53" s="15" customFormat="1" ht="40.5" customHeight="1" thickBot="1">
      <c r="A44" s="304" t="s">
        <v>138</v>
      </c>
      <c r="B44" s="305"/>
      <c r="C44" s="306"/>
      <c r="D44" s="167" t="s">
        <v>105</v>
      </c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236">
        <v>4</v>
      </c>
      <c r="S44" s="237"/>
      <c r="T44" s="81"/>
      <c r="U44" s="82" t="s">
        <v>106</v>
      </c>
      <c r="V44" s="83"/>
      <c r="W44" s="84"/>
      <c r="X44" s="162">
        <v>5</v>
      </c>
      <c r="Y44" s="162"/>
      <c r="Z44" s="163">
        <f>X44*30</f>
        <v>150</v>
      </c>
      <c r="AA44" s="163"/>
      <c r="AB44" s="149">
        <v>100</v>
      </c>
      <c r="AC44" s="150"/>
      <c r="AD44" s="149"/>
      <c r="AE44" s="150"/>
      <c r="AF44" s="81"/>
      <c r="AG44" s="80"/>
      <c r="AH44" s="149">
        <v>100</v>
      </c>
      <c r="AI44" s="150"/>
      <c r="AJ44" s="149">
        <f>Z44-AB44</f>
        <v>50</v>
      </c>
      <c r="AK44" s="159"/>
      <c r="AL44" s="323">
        <f>20/18</f>
        <v>1.1111111111111112</v>
      </c>
      <c r="AM44" s="324"/>
      <c r="AN44" s="323">
        <f>20/18</f>
        <v>1.1111111111111112</v>
      </c>
      <c r="AO44" s="324"/>
      <c r="AP44" s="323">
        <f>20/18</f>
        <v>1.1111111111111112</v>
      </c>
      <c r="AQ44" s="324"/>
      <c r="AR44" s="323">
        <f>20/18</f>
        <v>1.1111111111111112</v>
      </c>
      <c r="AS44" s="324"/>
      <c r="AT44" s="81"/>
      <c r="AU44" s="80"/>
      <c r="AV44" s="81"/>
      <c r="AW44" s="80"/>
      <c r="AX44" s="81"/>
      <c r="AY44" s="80"/>
      <c r="AZ44" s="133">
        <v>2</v>
      </c>
      <c r="BA44" s="150"/>
    </row>
    <row r="45" spans="1:53" s="15" customFormat="1" ht="30" customHeight="1" thickBot="1">
      <c r="A45" s="304" t="s">
        <v>139</v>
      </c>
      <c r="B45" s="305"/>
      <c r="C45" s="306"/>
      <c r="D45" s="232" t="s">
        <v>256</v>
      </c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3">
        <v>1</v>
      </c>
      <c r="S45" s="234"/>
      <c r="T45" s="364"/>
      <c r="U45" s="139"/>
      <c r="V45" s="88"/>
      <c r="W45" s="89"/>
      <c r="X45" s="162">
        <v>3</v>
      </c>
      <c r="Y45" s="162"/>
      <c r="Z45" s="163">
        <f>X45*30</f>
        <v>90</v>
      </c>
      <c r="AA45" s="163"/>
      <c r="AB45" s="149">
        <v>44</v>
      </c>
      <c r="AC45" s="150"/>
      <c r="AD45" s="149">
        <v>30</v>
      </c>
      <c r="AE45" s="150"/>
      <c r="AF45" s="231"/>
      <c r="AG45" s="231"/>
      <c r="AH45" s="149">
        <v>14</v>
      </c>
      <c r="AI45" s="150"/>
      <c r="AJ45" s="149">
        <f>Z45-AB45</f>
        <v>46</v>
      </c>
      <c r="AK45" s="159"/>
      <c r="AL45" s="323">
        <f>AB45/18</f>
        <v>2.4444444444444446</v>
      </c>
      <c r="AM45" s="324"/>
      <c r="AN45" s="323"/>
      <c r="AO45" s="324"/>
      <c r="AP45" s="323"/>
      <c r="AQ45" s="324"/>
      <c r="AR45" s="323"/>
      <c r="AS45" s="324"/>
      <c r="AT45" s="231"/>
      <c r="AU45" s="231"/>
      <c r="AV45" s="231"/>
      <c r="AW45" s="231"/>
      <c r="AX45" s="231"/>
      <c r="AY45" s="231"/>
      <c r="AZ45" s="321"/>
      <c r="BA45" s="321"/>
    </row>
    <row r="46" spans="1:53" s="20" customFormat="1" ht="36" customHeight="1" thickBot="1">
      <c r="A46" s="304" t="s">
        <v>140</v>
      </c>
      <c r="B46" s="305"/>
      <c r="C46" s="306"/>
      <c r="D46" s="320" t="s">
        <v>76</v>
      </c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58">
        <v>7</v>
      </c>
      <c r="S46" s="359"/>
      <c r="T46" s="91"/>
      <c r="U46" s="92"/>
      <c r="V46" s="93"/>
      <c r="W46" s="94"/>
      <c r="X46" s="162">
        <v>3</v>
      </c>
      <c r="Y46" s="162"/>
      <c r="Z46" s="163">
        <f>X46*30</f>
        <v>90</v>
      </c>
      <c r="AA46" s="163"/>
      <c r="AB46" s="149">
        <v>44</v>
      </c>
      <c r="AC46" s="150"/>
      <c r="AD46" s="149">
        <v>30</v>
      </c>
      <c r="AE46" s="150"/>
      <c r="AF46" s="91"/>
      <c r="AG46" s="90"/>
      <c r="AH46" s="149">
        <v>14</v>
      </c>
      <c r="AI46" s="150"/>
      <c r="AJ46" s="149">
        <f>Z46-AB46</f>
        <v>46</v>
      </c>
      <c r="AK46" s="159"/>
      <c r="AL46" s="95"/>
      <c r="AM46" s="96"/>
      <c r="AN46" s="368"/>
      <c r="AO46" s="369"/>
      <c r="AP46" s="323"/>
      <c r="AQ46" s="324"/>
      <c r="AR46" s="323"/>
      <c r="AS46" s="324"/>
      <c r="AT46" s="91"/>
      <c r="AU46" s="90"/>
      <c r="AV46" s="91"/>
      <c r="AW46" s="90"/>
      <c r="AX46" s="133">
        <v>1.8</v>
      </c>
      <c r="AY46" s="150"/>
      <c r="AZ46" s="91"/>
      <c r="BA46" s="97"/>
    </row>
    <row r="47" spans="1:53" s="15" customFormat="1" ht="36" customHeight="1" thickBot="1">
      <c r="A47" s="215" t="s">
        <v>8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6"/>
      <c r="R47" s="215">
        <f>COUNT(R42:S46)</f>
        <v>4</v>
      </c>
      <c r="S47" s="216"/>
      <c r="T47" s="367">
        <v>6</v>
      </c>
      <c r="U47" s="365"/>
      <c r="V47" s="98"/>
      <c r="W47" s="99">
        <f>SUM(W42:W46)</f>
        <v>0</v>
      </c>
      <c r="X47" s="217">
        <f>SUM(X43:Y46)</f>
        <v>14</v>
      </c>
      <c r="Y47" s="218"/>
      <c r="Z47" s="217">
        <f>SUM(Z43:AA46)</f>
        <v>420</v>
      </c>
      <c r="AA47" s="218"/>
      <c r="AB47" s="217">
        <f>SUM(AB43:AC46)</f>
        <v>228</v>
      </c>
      <c r="AC47" s="218"/>
      <c r="AD47" s="217">
        <f>SUM(AD43:AE46)</f>
        <v>66</v>
      </c>
      <c r="AE47" s="218"/>
      <c r="AF47" s="217">
        <f>SUM(AF43:AG46)</f>
        <v>0</v>
      </c>
      <c r="AG47" s="218"/>
      <c r="AH47" s="217">
        <f>SUM(AH43:AI46)</f>
        <v>162</v>
      </c>
      <c r="AI47" s="218"/>
      <c r="AJ47" s="217">
        <f>SUM(AJ43:AK46)</f>
        <v>192</v>
      </c>
      <c r="AK47" s="218"/>
      <c r="AL47" s="219">
        <f>SUM(AL43:AM46)</f>
        <v>4.777777777777779</v>
      </c>
      <c r="AM47" s="220"/>
      <c r="AN47" s="219">
        <f>SUM(AN43:AO46)</f>
        <v>2.3333333333333335</v>
      </c>
      <c r="AO47" s="220"/>
      <c r="AP47" s="219">
        <f>SUM(AP43:AQ46)</f>
        <v>1.1111111111111112</v>
      </c>
      <c r="AQ47" s="220"/>
      <c r="AR47" s="219">
        <f>SUM(AR43:AS46)</f>
        <v>1.1111111111111112</v>
      </c>
      <c r="AS47" s="220"/>
      <c r="AT47" s="217">
        <f>SUM(AT43:AU46)</f>
        <v>0</v>
      </c>
      <c r="AU47" s="218"/>
      <c r="AV47" s="217">
        <f>SUM(AV43:AW46)</f>
        <v>0</v>
      </c>
      <c r="AW47" s="218"/>
      <c r="AX47" s="217">
        <v>1.8</v>
      </c>
      <c r="AY47" s="218"/>
      <c r="AZ47" s="217">
        <f>SUM(AZ43:BA46)</f>
        <v>2</v>
      </c>
      <c r="BA47" s="218"/>
    </row>
    <row r="48" spans="1:53" s="15" customFormat="1" ht="36" customHeight="1" thickBot="1">
      <c r="A48" s="224" t="s">
        <v>167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</row>
    <row r="49" spans="1:53" s="15" customFormat="1" ht="36" customHeight="1">
      <c r="A49" s="203" t="s">
        <v>239</v>
      </c>
      <c r="B49" s="204"/>
      <c r="C49" s="205"/>
      <c r="D49" s="317" t="s">
        <v>79</v>
      </c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9"/>
      <c r="R49" s="213">
        <v>1</v>
      </c>
      <c r="S49" s="202"/>
      <c r="T49" s="194"/>
      <c r="U49" s="206"/>
      <c r="V49" s="103"/>
      <c r="W49" s="84"/>
      <c r="X49" s="362">
        <v>9</v>
      </c>
      <c r="Y49" s="363"/>
      <c r="Z49" s="194">
        <f aca="true" t="shared" si="0" ref="Z49:Z57">X49*30</f>
        <v>270</v>
      </c>
      <c r="AA49" s="198"/>
      <c r="AB49" s="194">
        <v>168</v>
      </c>
      <c r="AC49" s="198"/>
      <c r="AD49" s="221">
        <v>54</v>
      </c>
      <c r="AE49" s="222"/>
      <c r="AF49" s="221">
        <v>60</v>
      </c>
      <c r="AG49" s="222"/>
      <c r="AH49" s="221">
        <v>54</v>
      </c>
      <c r="AI49" s="222"/>
      <c r="AJ49" s="221">
        <f aca="true" t="shared" si="1" ref="AJ49:AJ57">Z49-AB49</f>
        <v>102</v>
      </c>
      <c r="AK49" s="228"/>
      <c r="AL49" s="209">
        <v>9.33</v>
      </c>
      <c r="AM49" s="198"/>
      <c r="AN49" s="194"/>
      <c r="AO49" s="198"/>
      <c r="AP49" s="194"/>
      <c r="AQ49" s="198"/>
      <c r="AR49" s="194"/>
      <c r="AS49" s="198"/>
      <c r="AT49" s="194"/>
      <c r="AU49" s="198"/>
      <c r="AV49" s="194"/>
      <c r="AW49" s="198"/>
      <c r="AX49" s="194"/>
      <c r="AY49" s="198"/>
      <c r="AZ49" s="194"/>
      <c r="BA49" s="195"/>
    </row>
    <row r="50" spans="1:53" s="15" customFormat="1" ht="36" customHeight="1">
      <c r="A50" s="203" t="s">
        <v>240</v>
      </c>
      <c r="B50" s="204"/>
      <c r="C50" s="205"/>
      <c r="D50" s="171" t="s">
        <v>111</v>
      </c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3"/>
      <c r="R50" s="213">
        <v>2</v>
      </c>
      <c r="S50" s="202"/>
      <c r="T50" s="201"/>
      <c r="U50" s="214"/>
      <c r="V50" s="104"/>
      <c r="W50" s="105"/>
      <c r="X50" s="207">
        <v>9</v>
      </c>
      <c r="Y50" s="208"/>
      <c r="Z50" s="194">
        <f t="shared" si="0"/>
        <v>270</v>
      </c>
      <c r="AA50" s="198"/>
      <c r="AB50" s="194">
        <v>168</v>
      </c>
      <c r="AC50" s="198"/>
      <c r="AD50" s="194">
        <v>54</v>
      </c>
      <c r="AE50" s="198"/>
      <c r="AF50" s="194">
        <v>60</v>
      </c>
      <c r="AG50" s="198"/>
      <c r="AH50" s="194">
        <v>54</v>
      </c>
      <c r="AI50" s="198"/>
      <c r="AJ50" s="194">
        <f t="shared" si="1"/>
        <v>102</v>
      </c>
      <c r="AK50" s="195"/>
      <c r="AL50" s="213"/>
      <c r="AM50" s="202"/>
      <c r="AN50" s="201">
        <v>9.3</v>
      </c>
      <c r="AO50" s="202"/>
      <c r="AP50" s="201"/>
      <c r="AQ50" s="202"/>
      <c r="AR50" s="201"/>
      <c r="AS50" s="202"/>
      <c r="AT50" s="201"/>
      <c r="AU50" s="202"/>
      <c r="AV50" s="201"/>
      <c r="AW50" s="202"/>
      <c r="AX50" s="201"/>
      <c r="AY50" s="202"/>
      <c r="AZ50" s="201"/>
      <c r="BA50" s="212"/>
    </row>
    <row r="51" spans="1:53" s="15" customFormat="1" ht="36" customHeight="1">
      <c r="A51" s="203" t="s">
        <v>241</v>
      </c>
      <c r="B51" s="204"/>
      <c r="C51" s="205"/>
      <c r="D51" s="171" t="s">
        <v>80</v>
      </c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3"/>
      <c r="R51" s="213">
        <v>3</v>
      </c>
      <c r="S51" s="202"/>
      <c r="T51" s="194"/>
      <c r="U51" s="206"/>
      <c r="V51" s="103"/>
      <c r="W51" s="84"/>
      <c r="X51" s="207">
        <v>9</v>
      </c>
      <c r="Y51" s="208"/>
      <c r="Z51" s="194">
        <f t="shared" si="0"/>
        <v>270</v>
      </c>
      <c r="AA51" s="198"/>
      <c r="AB51" s="194">
        <v>168</v>
      </c>
      <c r="AC51" s="198"/>
      <c r="AD51" s="194">
        <v>54</v>
      </c>
      <c r="AE51" s="198"/>
      <c r="AF51" s="194">
        <v>60</v>
      </c>
      <c r="AG51" s="198"/>
      <c r="AH51" s="194">
        <v>54</v>
      </c>
      <c r="AI51" s="198"/>
      <c r="AJ51" s="194">
        <f t="shared" si="1"/>
        <v>102</v>
      </c>
      <c r="AK51" s="195"/>
      <c r="AL51" s="209"/>
      <c r="AM51" s="210"/>
      <c r="AN51" s="211"/>
      <c r="AO51" s="198"/>
      <c r="AP51" s="194">
        <v>9.3</v>
      </c>
      <c r="AQ51" s="198"/>
      <c r="AR51" s="194"/>
      <c r="AS51" s="198"/>
      <c r="AT51" s="194"/>
      <c r="AU51" s="198"/>
      <c r="AV51" s="194"/>
      <c r="AW51" s="198"/>
      <c r="AX51" s="194"/>
      <c r="AY51" s="198"/>
      <c r="AZ51" s="194"/>
      <c r="BA51" s="195"/>
    </row>
    <row r="52" spans="1:53" s="15" customFormat="1" ht="36" customHeight="1">
      <c r="A52" s="203" t="s">
        <v>242</v>
      </c>
      <c r="B52" s="204"/>
      <c r="C52" s="205"/>
      <c r="D52" s="171" t="s">
        <v>81</v>
      </c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3"/>
      <c r="R52" s="151">
        <v>4</v>
      </c>
      <c r="S52" s="154"/>
      <c r="T52" s="149"/>
      <c r="U52" s="170"/>
      <c r="V52" s="103"/>
      <c r="W52" s="84"/>
      <c r="X52" s="131">
        <v>9</v>
      </c>
      <c r="Y52" s="132"/>
      <c r="Z52" s="149">
        <f t="shared" si="0"/>
        <v>270</v>
      </c>
      <c r="AA52" s="150"/>
      <c r="AB52" s="146">
        <v>168</v>
      </c>
      <c r="AC52" s="146"/>
      <c r="AD52" s="145">
        <v>54</v>
      </c>
      <c r="AE52" s="145"/>
      <c r="AF52" s="145">
        <v>60</v>
      </c>
      <c r="AG52" s="145"/>
      <c r="AH52" s="145">
        <v>54</v>
      </c>
      <c r="AI52" s="145"/>
      <c r="AJ52" s="142">
        <f t="shared" si="1"/>
        <v>102</v>
      </c>
      <c r="AK52" s="134"/>
      <c r="AL52" s="133"/>
      <c r="AM52" s="150"/>
      <c r="AN52" s="149"/>
      <c r="AO52" s="150"/>
      <c r="AP52" s="149"/>
      <c r="AQ52" s="150"/>
      <c r="AR52" s="149">
        <v>9.33</v>
      </c>
      <c r="AS52" s="150"/>
      <c r="AT52" s="149"/>
      <c r="AU52" s="150"/>
      <c r="AV52" s="149"/>
      <c r="AW52" s="150"/>
      <c r="AX52" s="149"/>
      <c r="AY52" s="150"/>
      <c r="AZ52" s="149"/>
      <c r="BA52" s="159"/>
    </row>
    <row r="53" spans="1:53" s="15" customFormat="1" ht="36" customHeight="1">
      <c r="A53" s="203" t="s">
        <v>243</v>
      </c>
      <c r="B53" s="204"/>
      <c r="C53" s="205"/>
      <c r="D53" s="171" t="s">
        <v>112</v>
      </c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3"/>
      <c r="R53" s="327">
        <v>5</v>
      </c>
      <c r="S53" s="328"/>
      <c r="T53" s="330"/>
      <c r="U53" s="331"/>
      <c r="V53" s="106"/>
      <c r="W53" s="107"/>
      <c r="X53" s="131">
        <v>8</v>
      </c>
      <c r="Y53" s="132"/>
      <c r="Z53" s="149">
        <f t="shared" si="0"/>
        <v>240</v>
      </c>
      <c r="AA53" s="150"/>
      <c r="AB53" s="146">
        <v>138</v>
      </c>
      <c r="AC53" s="146"/>
      <c r="AD53" s="145">
        <v>48</v>
      </c>
      <c r="AE53" s="145"/>
      <c r="AF53" s="145">
        <v>60</v>
      </c>
      <c r="AG53" s="145"/>
      <c r="AH53" s="145">
        <v>30</v>
      </c>
      <c r="AI53" s="145"/>
      <c r="AJ53" s="142">
        <f t="shared" si="1"/>
        <v>102</v>
      </c>
      <c r="AK53" s="134"/>
      <c r="AL53" s="133"/>
      <c r="AM53" s="150"/>
      <c r="AN53" s="149"/>
      <c r="AO53" s="150"/>
      <c r="AP53" s="149"/>
      <c r="AQ53" s="150"/>
      <c r="AR53" s="149"/>
      <c r="AS53" s="150"/>
      <c r="AT53" s="149">
        <v>7.67</v>
      </c>
      <c r="AU53" s="150"/>
      <c r="AV53" s="149"/>
      <c r="AW53" s="150"/>
      <c r="AX53" s="149"/>
      <c r="AY53" s="150"/>
      <c r="AZ53" s="149"/>
      <c r="BA53" s="159"/>
    </row>
    <row r="54" spans="1:53" s="15" customFormat="1" ht="36" customHeight="1">
      <c r="A54" s="203" t="s">
        <v>244</v>
      </c>
      <c r="B54" s="204"/>
      <c r="C54" s="205"/>
      <c r="D54" s="171" t="s">
        <v>113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3"/>
      <c r="R54" s="326">
        <v>6</v>
      </c>
      <c r="S54" s="169"/>
      <c r="T54" s="168"/>
      <c r="U54" s="329"/>
      <c r="V54" s="109"/>
      <c r="W54" s="110"/>
      <c r="X54" s="131">
        <v>6</v>
      </c>
      <c r="Y54" s="132"/>
      <c r="Z54" s="149">
        <f t="shared" si="0"/>
        <v>180</v>
      </c>
      <c r="AA54" s="150"/>
      <c r="AB54" s="146">
        <v>96</v>
      </c>
      <c r="AC54" s="146"/>
      <c r="AD54" s="145">
        <v>36</v>
      </c>
      <c r="AE54" s="145"/>
      <c r="AF54" s="145">
        <v>60</v>
      </c>
      <c r="AG54" s="145"/>
      <c r="AH54" s="145"/>
      <c r="AI54" s="145"/>
      <c r="AJ54" s="142">
        <f t="shared" si="1"/>
        <v>84</v>
      </c>
      <c r="AK54" s="134"/>
      <c r="AL54" s="326"/>
      <c r="AM54" s="169"/>
      <c r="AN54" s="168"/>
      <c r="AO54" s="169"/>
      <c r="AP54" s="168"/>
      <c r="AQ54" s="169"/>
      <c r="AR54" s="168"/>
      <c r="AS54" s="169"/>
      <c r="AT54" s="168"/>
      <c r="AU54" s="169"/>
      <c r="AV54" s="168">
        <v>5.3</v>
      </c>
      <c r="AW54" s="169"/>
      <c r="AX54" s="168"/>
      <c r="AY54" s="169"/>
      <c r="AZ54" s="168"/>
      <c r="BA54" s="325"/>
    </row>
    <row r="55" spans="1:53" s="15" customFormat="1" ht="36" customHeight="1">
      <c r="A55" s="158" t="s">
        <v>245</v>
      </c>
      <c r="B55" s="158"/>
      <c r="C55" s="158"/>
      <c r="D55" s="171" t="s">
        <v>129</v>
      </c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3"/>
      <c r="R55" s="151" t="s">
        <v>107</v>
      </c>
      <c r="S55" s="154"/>
      <c r="T55" s="138"/>
      <c r="U55" s="139"/>
      <c r="V55" s="88"/>
      <c r="W55" s="101"/>
      <c r="X55" s="136">
        <v>11</v>
      </c>
      <c r="Y55" s="137"/>
      <c r="Z55" s="149">
        <f t="shared" si="0"/>
        <v>330</v>
      </c>
      <c r="AA55" s="150"/>
      <c r="AB55" s="146">
        <v>180</v>
      </c>
      <c r="AC55" s="146"/>
      <c r="AD55" s="145">
        <v>90</v>
      </c>
      <c r="AE55" s="145"/>
      <c r="AF55" s="145"/>
      <c r="AG55" s="145"/>
      <c r="AH55" s="145">
        <v>90</v>
      </c>
      <c r="AI55" s="145"/>
      <c r="AJ55" s="142">
        <f t="shared" si="1"/>
        <v>150</v>
      </c>
      <c r="AK55" s="134"/>
      <c r="AL55" s="160">
        <f>60/18</f>
        <v>3.3333333333333335</v>
      </c>
      <c r="AM55" s="161"/>
      <c r="AN55" s="152">
        <v>3.3</v>
      </c>
      <c r="AO55" s="154"/>
      <c r="AP55" s="151">
        <v>3.3</v>
      </c>
      <c r="AQ55" s="154"/>
      <c r="AR55" s="152"/>
      <c r="AS55" s="154"/>
      <c r="AT55" s="152"/>
      <c r="AU55" s="154"/>
      <c r="AV55" s="152"/>
      <c r="AW55" s="154"/>
      <c r="AX55" s="152"/>
      <c r="AY55" s="154"/>
      <c r="AZ55" s="152"/>
      <c r="BA55" s="155"/>
    </row>
    <row r="56" spans="1:53" s="15" customFormat="1" ht="36" customHeight="1">
      <c r="A56" s="158" t="s">
        <v>141</v>
      </c>
      <c r="B56" s="158"/>
      <c r="C56" s="158"/>
      <c r="D56" s="171" t="s">
        <v>108</v>
      </c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3"/>
      <c r="R56" s="151" t="s">
        <v>109</v>
      </c>
      <c r="S56" s="154"/>
      <c r="T56" s="138"/>
      <c r="U56" s="139"/>
      <c r="V56" s="88"/>
      <c r="W56" s="101"/>
      <c r="X56" s="136">
        <v>6</v>
      </c>
      <c r="Y56" s="137"/>
      <c r="Z56" s="149">
        <f t="shared" si="0"/>
        <v>180</v>
      </c>
      <c r="AA56" s="150"/>
      <c r="AB56" s="146">
        <v>94</v>
      </c>
      <c r="AC56" s="146"/>
      <c r="AD56" s="145">
        <f>X56*8</f>
        <v>48</v>
      </c>
      <c r="AE56" s="145"/>
      <c r="AF56" s="145"/>
      <c r="AG56" s="145"/>
      <c r="AH56" s="145">
        <v>46</v>
      </c>
      <c r="AI56" s="145"/>
      <c r="AJ56" s="142">
        <f t="shared" si="1"/>
        <v>86</v>
      </c>
      <c r="AK56" s="134"/>
      <c r="AL56" s="151">
        <v>2.5</v>
      </c>
      <c r="AM56" s="154"/>
      <c r="AN56" s="152">
        <v>2.5</v>
      </c>
      <c r="AO56" s="154"/>
      <c r="AP56" s="152"/>
      <c r="AQ56" s="154"/>
      <c r="AR56" s="152"/>
      <c r="AS56" s="154"/>
      <c r="AT56" s="152"/>
      <c r="AU56" s="154"/>
      <c r="AV56" s="152"/>
      <c r="AW56" s="154"/>
      <c r="AX56" s="152"/>
      <c r="AY56" s="154"/>
      <c r="AZ56" s="152"/>
      <c r="BA56" s="155"/>
    </row>
    <row r="57" spans="1:53" s="15" customFormat="1" ht="36" customHeight="1">
      <c r="A57" s="158" t="s">
        <v>142</v>
      </c>
      <c r="B57" s="158"/>
      <c r="C57" s="158"/>
      <c r="D57" s="171" t="s">
        <v>114</v>
      </c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3"/>
      <c r="R57" s="151"/>
      <c r="S57" s="154"/>
      <c r="T57" s="149">
        <v>8</v>
      </c>
      <c r="U57" s="170"/>
      <c r="V57" s="103"/>
      <c r="W57" s="84"/>
      <c r="X57" s="131">
        <v>2</v>
      </c>
      <c r="Y57" s="132"/>
      <c r="Z57" s="149">
        <f t="shared" si="0"/>
        <v>60</v>
      </c>
      <c r="AA57" s="150"/>
      <c r="AB57" s="146">
        <v>18</v>
      </c>
      <c r="AC57" s="146"/>
      <c r="AD57" s="145">
        <v>18</v>
      </c>
      <c r="AE57" s="145"/>
      <c r="AF57" s="145"/>
      <c r="AG57" s="145"/>
      <c r="AH57" s="145"/>
      <c r="AI57" s="145"/>
      <c r="AJ57" s="142">
        <f t="shared" si="1"/>
        <v>42</v>
      </c>
      <c r="AK57" s="134"/>
      <c r="AL57" s="108"/>
      <c r="AM57" s="44"/>
      <c r="AN57" s="43"/>
      <c r="AO57" s="44"/>
      <c r="AP57" s="43"/>
      <c r="AQ57" s="44"/>
      <c r="AR57" s="43"/>
      <c r="AS57" s="44"/>
      <c r="AT57" s="43"/>
      <c r="AU57" s="44"/>
      <c r="AV57" s="43"/>
      <c r="AW57" s="44"/>
      <c r="AX57" s="43"/>
      <c r="AY57" s="44"/>
      <c r="AZ57" s="168">
        <v>1.8</v>
      </c>
      <c r="BA57" s="169"/>
    </row>
    <row r="58" spans="1:53" s="15" customFormat="1" ht="36" customHeight="1">
      <c r="A58" s="158" t="s">
        <v>143</v>
      </c>
      <c r="B58" s="158"/>
      <c r="C58" s="158"/>
      <c r="D58" s="171" t="s">
        <v>257</v>
      </c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3"/>
      <c r="R58" s="143">
        <v>4</v>
      </c>
      <c r="S58" s="143"/>
      <c r="T58" s="152"/>
      <c r="U58" s="153"/>
      <c r="V58" s="100"/>
      <c r="W58" s="102"/>
      <c r="X58" s="144">
        <v>2</v>
      </c>
      <c r="Y58" s="140"/>
      <c r="Z58" s="149">
        <f>X58*30</f>
        <v>60</v>
      </c>
      <c r="AA58" s="150"/>
      <c r="AB58" s="146">
        <v>18</v>
      </c>
      <c r="AC58" s="146"/>
      <c r="AD58" s="145">
        <v>6</v>
      </c>
      <c r="AE58" s="145"/>
      <c r="AF58" s="145"/>
      <c r="AG58" s="145"/>
      <c r="AH58" s="145">
        <v>12</v>
      </c>
      <c r="AI58" s="145"/>
      <c r="AJ58" s="142">
        <f>Z58-AB58</f>
        <v>42</v>
      </c>
      <c r="AK58" s="134"/>
      <c r="AL58" s="143"/>
      <c r="AM58" s="143"/>
      <c r="AN58" s="141"/>
      <c r="AO58" s="141"/>
      <c r="AP58" s="141"/>
      <c r="AQ58" s="141"/>
      <c r="AR58" s="141">
        <v>1</v>
      </c>
      <c r="AS58" s="141"/>
      <c r="AT58" s="141"/>
      <c r="AU58" s="141"/>
      <c r="AV58" s="141"/>
      <c r="AW58" s="141"/>
      <c r="AX58" s="141"/>
      <c r="AY58" s="141"/>
      <c r="AZ58" s="135"/>
      <c r="BA58" s="135"/>
    </row>
    <row r="59" spans="1:53" s="15" customFormat="1" ht="36" customHeight="1">
      <c r="A59" s="158"/>
      <c r="B59" s="158"/>
      <c r="C59" s="158"/>
      <c r="D59" s="191" t="s">
        <v>8</v>
      </c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3"/>
      <c r="R59" s="143">
        <v>11</v>
      </c>
      <c r="S59" s="143"/>
      <c r="T59" s="152">
        <v>1</v>
      </c>
      <c r="U59" s="153"/>
      <c r="V59" s="100"/>
      <c r="W59" s="102">
        <v>0</v>
      </c>
      <c r="X59" s="144">
        <f>SUM(X49:Y58)</f>
        <v>71</v>
      </c>
      <c r="Y59" s="140"/>
      <c r="Z59" s="144">
        <f>SUM(Z49:AA58)</f>
        <v>2130</v>
      </c>
      <c r="AA59" s="140"/>
      <c r="AB59" s="144">
        <f>SUM(AB49:AC58)</f>
        <v>1216</v>
      </c>
      <c r="AC59" s="140"/>
      <c r="AD59" s="144">
        <f>SUM(AD49:AE58)</f>
        <v>462</v>
      </c>
      <c r="AE59" s="140"/>
      <c r="AF59" s="144">
        <f>SUM(AF49:AG58)</f>
        <v>360</v>
      </c>
      <c r="AG59" s="140"/>
      <c r="AH59" s="144">
        <f>SUM(AH49:AI58)</f>
        <v>394</v>
      </c>
      <c r="AI59" s="140"/>
      <c r="AJ59" s="144">
        <f>SUM(AJ49:AK58)</f>
        <v>914</v>
      </c>
      <c r="AK59" s="140"/>
      <c r="AL59" s="144">
        <f>SUM(AL49:AM58)</f>
        <v>15.163333333333334</v>
      </c>
      <c r="AM59" s="140"/>
      <c r="AN59" s="144">
        <f>SUM(AN49:AO58)</f>
        <v>15.100000000000001</v>
      </c>
      <c r="AO59" s="140"/>
      <c r="AP59" s="144">
        <f>SUM(AP49:AQ58)</f>
        <v>12.600000000000001</v>
      </c>
      <c r="AQ59" s="140"/>
      <c r="AR59" s="144">
        <f>SUM(AR49:AS58)</f>
        <v>10.33</v>
      </c>
      <c r="AS59" s="140"/>
      <c r="AT59" s="144">
        <f>SUM(AT49:AU58)</f>
        <v>7.67</v>
      </c>
      <c r="AU59" s="140"/>
      <c r="AV59" s="144">
        <f>SUM(AV49:AW58)</f>
        <v>5.3</v>
      </c>
      <c r="AW59" s="140"/>
      <c r="AX59" s="144">
        <f>SUM(AX49:AY58)</f>
        <v>0</v>
      </c>
      <c r="AY59" s="140"/>
      <c r="AZ59" s="144">
        <f>SUM(AZ49:BA58)</f>
        <v>1.8</v>
      </c>
      <c r="BA59" s="140"/>
    </row>
    <row r="60" spans="1:53" s="15" customFormat="1" ht="36" customHeight="1">
      <c r="A60" s="158"/>
      <c r="B60" s="158"/>
      <c r="C60" s="158"/>
      <c r="D60" s="186" t="s">
        <v>238</v>
      </c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8"/>
      <c r="R60" s="143">
        <v>15</v>
      </c>
      <c r="S60" s="143"/>
      <c r="T60" s="152">
        <v>7</v>
      </c>
      <c r="U60" s="153"/>
      <c r="V60" s="100"/>
      <c r="W60" s="102">
        <v>0</v>
      </c>
      <c r="X60" s="144">
        <f>X47+X59</f>
        <v>85</v>
      </c>
      <c r="Y60" s="140"/>
      <c r="Z60" s="144">
        <f>Z47+Z59</f>
        <v>2550</v>
      </c>
      <c r="AA60" s="140"/>
      <c r="AB60" s="144">
        <f>AB47+AB59</f>
        <v>1444</v>
      </c>
      <c r="AC60" s="140"/>
      <c r="AD60" s="144">
        <f>AD47+AD59</f>
        <v>528</v>
      </c>
      <c r="AE60" s="140"/>
      <c r="AF60" s="144">
        <f>AF47+AF59</f>
        <v>360</v>
      </c>
      <c r="AG60" s="140"/>
      <c r="AH60" s="144">
        <f>AH47+AH59</f>
        <v>556</v>
      </c>
      <c r="AI60" s="140"/>
      <c r="AJ60" s="144">
        <f>AJ47+AJ59</f>
        <v>1106</v>
      </c>
      <c r="AK60" s="140"/>
      <c r="AL60" s="144">
        <f>AL47+AL59</f>
        <v>19.941111111111113</v>
      </c>
      <c r="AM60" s="140"/>
      <c r="AN60" s="144">
        <f>AN47+AN59</f>
        <v>17.433333333333334</v>
      </c>
      <c r="AO60" s="140"/>
      <c r="AP60" s="144">
        <f>AP47+AP59</f>
        <v>13.711111111111112</v>
      </c>
      <c r="AQ60" s="140"/>
      <c r="AR60" s="144">
        <f>AR47+AR59</f>
        <v>11.44111111111111</v>
      </c>
      <c r="AS60" s="140"/>
      <c r="AT60" s="144">
        <f>AT47+AT59</f>
        <v>7.67</v>
      </c>
      <c r="AU60" s="140"/>
      <c r="AV60" s="144">
        <f>AV47+AV59</f>
        <v>5.3</v>
      </c>
      <c r="AW60" s="140"/>
      <c r="AX60" s="144">
        <f>AX47+AX59</f>
        <v>1.8</v>
      </c>
      <c r="AY60" s="140"/>
      <c r="AZ60" s="144">
        <f>AZ47+AZ59</f>
        <v>3.8</v>
      </c>
      <c r="BA60" s="140"/>
    </row>
    <row r="61" spans="1:53" s="15" customFormat="1" ht="43.5" customHeight="1" thickBot="1">
      <c r="A61" s="224" t="s">
        <v>168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</row>
    <row r="62" spans="1:53" s="15" customFormat="1" ht="33" customHeight="1" thickBot="1">
      <c r="A62" s="224" t="s">
        <v>169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</row>
    <row r="63" spans="1:53" s="15" customFormat="1" ht="48" customHeight="1">
      <c r="A63" s="158" t="s">
        <v>144</v>
      </c>
      <c r="B63" s="158"/>
      <c r="C63" s="158"/>
      <c r="D63" s="148" t="s">
        <v>145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51">
        <v>4</v>
      </c>
      <c r="S63" s="154"/>
      <c r="T63" s="149">
        <v>3</v>
      </c>
      <c r="U63" s="170"/>
      <c r="V63" s="103"/>
      <c r="W63" s="84"/>
      <c r="X63" s="131">
        <v>5</v>
      </c>
      <c r="Y63" s="132"/>
      <c r="Z63" s="149">
        <f aca="true" t="shared" si="2" ref="Z63:Z68">X63*30</f>
        <v>150</v>
      </c>
      <c r="AA63" s="150"/>
      <c r="AB63" s="146">
        <v>60</v>
      </c>
      <c r="AC63" s="146"/>
      <c r="AD63" s="145">
        <v>60</v>
      </c>
      <c r="AE63" s="145"/>
      <c r="AF63" s="145"/>
      <c r="AG63" s="145"/>
      <c r="AH63" s="145"/>
      <c r="AI63" s="145"/>
      <c r="AJ63" s="142">
        <f>Z63-AB63</f>
        <v>90</v>
      </c>
      <c r="AK63" s="134"/>
      <c r="AL63" s="108"/>
      <c r="AM63" s="44"/>
      <c r="AN63" s="43"/>
      <c r="AO63" s="44"/>
      <c r="AP63" s="149">
        <v>1.6</v>
      </c>
      <c r="AQ63" s="150"/>
      <c r="AR63" s="149">
        <v>1.6</v>
      </c>
      <c r="AS63" s="150"/>
      <c r="AT63" s="149"/>
      <c r="AU63" s="150"/>
      <c r="AV63" s="43"/>
      <c r="AW63" s="44"/>
      <c r="AX63" s="43"/>
      <c r="AY63" s="44"/>
      <c r="AZ63" s="168"/>
      <c r="BA63" s="169"/>
    </row>
    <row r="64" spans="1:53" s="15" customFormat="1" ht="52.5" customHeight="1">
      <c r="A64" s="158" t="s">
        <v>146</v>
      </c>
      <c r="B64" s="158"/>
      <c r="C64" s="158"/>
      <c r="D64" s="148" t="s">
        <v>148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51"/>
      <c r="S64" s="154"/>
      <c r="T64" s="149" t="s">
        <v>229</v>
      </c>
      <c r="U64" s="170"/>
      <c r="V64" s="103"/>
      <c r="W64" s="84"/>
      <c r="X64" s="131">
        <v>4</v>
      </c>
      <c r="Y64" s="132"/>
      <c r="Z64" s="149">
        <f t="shared" si="2"/>
        <v>120</v>
      </c>
      <c r="AA64" s="150"/>
      <c r="AB64" s="146">
        <v>48</v>
      </c>
      <c r="AC64" s="146"/>
      <c r="AD64" s="145">
        <v>48</v>
      </c>
      <c r="AE64" s="145"/>
      <c r="AF64" s="145"/>
      <c r="AG64" s="145"/>
      <c r="AH64" s="145"/>
      <c r="AI64" s="145"/>
      <c r="AJ64" s="142">
        <f>Z64-AB64</f>
        <v>72</v>
      </c>
      <c r="AK64" s="134"/>
      <c r="AL64" s="108"/>
      <c r="AM64" s="44"/>
      <c r="AN64" s="43"/>
      <c r="AO64" s="44"/>
      <c r="AP64" s="149">
        <v>1</v>
      </c>
      <c r="AQ64" s="150"/>
      <c r="AR64" s="149">
        <v>1.6</v>
      </c>
      <c r="AS64" s="150"/>
      <c r="AT64" s="149"/>
      <c r="AU64" s="150"/>
      <c r="AV64" s="43"/>
      <c r="AW64" s="44"/>
      <c r="AX64" s="43"/>
      <c r="AY64" s="44"/>
      <c r="AZ64" s="168"/>
      <c r="BA64" s="169"/>
    </row>
    <row r="65" spans="1:53" s="15" customFormat="1" ht="51" customHeight="1">
      <c r="A65" s="158" t="s">
        <v>147</v>
      </c>
      <c r="B65" s="158"/>
      <c r="C65" s="158"/>
      <c r="D65" s="148" t="s">
        <v>149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51"/>
      <c r="S65" s="154"/>
      <c r="T65" s="149">
        <v>2</v>
      </c>
      <c r="U65" s="170"/>
      <c r="V65" s="103"/>
      <c r="W65" s="84"/>
      <c r="X65" s="131">
        <v>2</v>
      </c>
      <c r="Y65" s="132"/>
      <c r="Z65" s="149">
        <f t="shared" si="2"/>
        <v>60</v>
      </c>
      <c r="AA65" s="150"/>
      <c r="AB65" s="146">
        <v>18</v>
      </c>
      <c r="AC65" s="146"/>
      <c r="AD65" s="145">
        <v>18</v>
      </c>
      <c r="AE65" s="145"/>
      <c r="AF65" s="145"/>
      <c r="AG65" s="145"/>
      <c r="AH65" s="145"/>
      <c r="AI65" s="145"/>
      <c r="AJ65" s="142">
        <v>42</v>
      </c>
      <c r="AK65" s="134"/>
      <c r="AL65" s="108"/>
      <c r="AM65" s="44"/>
      <c r="AN65" s="149">
        <v>1</v>
      </c>
      <c r="AO65" s="150"/>
      <c r="AP65" s="43"/>
      <c r="AQ65" s="44"/>
      <c r="AR65" s="149"/>
      <c r="AS65" s="150"/>
      <c r="AT65" s="43"/>
      <c r="AU65" s="44"/>
      <c r="AV65" s="43"/>
      <c r="AW65" s="44"/>
      <c r="AX65" s="43"/>
      <c r="AY65" s="44"/>
      <c r="AZ65" s="168"/>
      <c r="BA65" s="169"/>
    </row>
    <row r="66" spans="1:53" s="15" customFormat="1" ht="57" customHeight="1">
      <c r="A66" s="158" t="s">
        <v>150</v>
      </c>
      <c r="B66" s="158"/>
      <c r="C66" s="158"/>
      <c r="D66" s="148" t="s">
        <v>152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51">
        <v>7</v>
      </c>
      <c r="S66" s="154"/>
      <c r="T66" s="149">
        <v>6</v>
      </c>
      <c r="U66" s="170"/>
      <c r="V66" s="103"/>
      <c r="W66" s="84"/>
      <c r="X66" s="131">
        <v>8</v>
      </c>
      <c r="Y66" s="132"/>
      <c r="Z66" s="149">
        <f t="shared" si="2"/>
        <v>240</v>
      </c>
      <c r="AA66" s="150"/>
      <c r="AB66" s="146">
        <v>144</v>
      </c>
      <c r="AC66" s="146"/>
      <c r="AD66" s="145">
        <v>90</v>
      </c>
      <c r="AE66" s="145"/>
      <c r="AF66" s="145">
        <v>54</v>
      </c>
      <c r="AG66" s="145"/>
      <c r="AH66" s="145"/>
      <c r="AI66" s="145"/>
      <c r="AJ66" s="142">
        <f>Z66-AB66</f>
        <v>96</v>
      </c>
      <c r="AK66" s="134"/>
      <c r="AL66" s="108"/>
      <c r="AM66" s="44"/>
      <c r="AN66" s="43"/>
      <c r="AO66" s="44"/>
      <c r="AP66" s="43"/>
      <c r="AQ66" s="44"/>
      <c r="AR66" s="43"/>
      <c r="AS66" s="44"/>
      <c r="AT66" s="43"/>
      <c r="AU66" s="44"/>
      <c r="AV66" s="168">
        <v>3</v>
      </c>
      <c r="AW66" s="169"/>
      <c r="AX66" s="168">
        <v>5</v>
      </c>
      <c r="AY66" s="169"/>
      <c r="AZ66" s="168"/>
      <c r="BA66" s="169"/>
    </row>
    <row r="67" spans="1:53" s="15" customFormat="1" ht="49.5" customHeight="1">
      <c r="A67" s="158" t="s">
        <v>151</v>
      </c>
      <c r="B67" s="158"/>
      <c r="C67" s="158"/>
      <c r="D67" s="148" t="s">
        <v>153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51"/>
      <c r="S67" s="154"/>
      <c r="T67" s="149">
        <v>2</v>
      </c>
      <c r="U67" s="170"/>
      <c r="V67" s="103"/>
      <c r="W67" s="84"/>
      <c r="X67" s="131">
        <v>2</v>
      </c>
      <c r="Y67" s="132"/>
      <c r="Z67" s="149">
        <f t="shared" si="2"/>
        <v>60</v>
      </c>
      <c r="AA67" s="150"/>
      <c r="AB67" s="146">
        <v>30</v>
      </c>
      <c r="AC67" s="146"/>
      <c r="AD67" s="145">
        <v>16</v>
      </c>
      <c r="AE67" s="145"/>
      <c r="AF67" s="145">
        <v>14</v>
      </c>
      <c r="AG67" s="145"/>
      <c r="AH67" s="145"/>
      <c r="AI67" s="145"/>
      <c r="AJ67" s="142">
        <f>Z67-AB67</f>
        <v>30</v>
      </c>
      <c r="AK67" s="134"/>
      <c r="AL67" s="108"/>
      <c r="AM67" s="44"/>
      <c r="AN67" s="149">
        <v>1.66</v>
      </c>
      <c r="AO67" s="150"/>
      <c r="AP67" s="149"/>
      <c r="AQ67" s="150"/>
      <c r="AR67" s="43"/>
      <c r="AS67" s="44"/>
      <c r="AT67" s="43"/>
      <c r="AU67" s="44"/>
      <c r="AV67" s="43"/>
      <c r="AW67" s="44"/>
      <c r="AX67" s="43"/>
      <c r="AY67" s="44"/>
      <c r="AZ67" s="168"/>
      <c r="BA67" s="169"/>
    </row>
    <row r="68" spans="1:53" s="15" customFormat="1" ht="54" customHeight="1">
      <c r="A68" s="158" t="s">
        <v>154</v>
      </c>
      <c r="B68" s="158"/>
      <c r="C68" s="158"/>
      <c r="D68" s="148" t="s">
        <v>156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51"/>
      <c r="S68" s="154"/>
      <c r="T68" s="149">
        <v>5</v>
      </c>
      <c r="U68" s="170"/>
      <c r="V68" s="103"/>
      <c r="W68" s="84"/>
      <c r="X68" s="131">
        <v>4</v>
      </c>
      <c r="Y68" s="132"/>
      <c r="Z68" s="149">
        <f t="shared" si="2"/>
        <v>120</v>
      </c>
      <c r="AA68" s="150"/>
      <c r="AB68" s="146">
        <v>54</v>
      </c>
      <c r="AC68" s="146"/>
      <c r="AD68" s="145">
        <v>30</v>
      </c>
      <c r="AE68" s="145"/>
      <c r="AF68" s="145">
        <v>24</v>
      </c>
      <c r="AG68" s="145"/>
      <c r="AH68" s="145"/>
      <c r="AI68" s="145"/>
      <c r="AJ68" s="142">
        <f>Z68-AB68</f>
        <v>66</v>
      </c>
      <c r="AK68" s="134"/>
      <c r="AL68" s="108"/>
      <c r="AM68" s="44"/>
      <c r="AN68" s="149"/>
      <c r="AO68" s="150"/>
      <c r="AP68" s="43"/>
      <c r="AQ68" s="44"/>
      <c r="AR68" s="43"/>
      <c r="AS68" s="44"/>
      <c r="AT68" s="168">
        <v>3</v>
      </c>
      <c r="AU68" s="169"/>
      <c r="AV68" s="168"/>
      <c r="AW68" s="169"/>
      <c r="AX68" s="43"/>
      <c r="AY68" s="44"/>
      <c r="AZ68" s="168"/>
      <c r="BA68" s="169"/>
    </row>
    <row r="69" spans="1:53" s="15" customFormat="1" ht="54" customHeight="1">
      <c r="A69" s="158"/>
      <c r="B69" s="158"/>
      <c r="C69" s="158"/>
      <c r="D69" s="148" t="s">
        <v>8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51">
        <v>2</v>
      </c>
      <c r="S69" s="154"/>
      <c r="T69" s="149">
        <v>7</v>
      </c>
      <c r="U69" s="170"/>
      <c r="V69" s="103"/>
      <c r="W69" s="84"/>
      <c r="X69" s="131">
        <f>SUM(X63:Y68)</f>
        <v>25</v>
      </c>
      <c r="Y69" s="132"/>
      <c r="Z69" s="131">
        <f>SUM(Z63:AA68)</f>
        <v>750</v>
      </c>
      <c r="AA69" s="132"/>
      <c r="AB69" s="131">
        <f>SUM(AB63:AC68)</f>
        <v>354</v>
      </c>
      <c r="AC69" s="132"/>
      <c r="AD69" s="131">
        <f>SUM(AD63:AE68)</f>
        <v>262</v>
      </c>
      <c r="AE69" s="132"/>
      <c r="AF69" s="131">
        <f>SUM(AF63:AG68)</f>
        <v>92</v>
      </c>
      <c r="AG69" s="132"/>
      <c r="AH69" s="131">
        <f>SUM(AH63:AI68)</f>
        <v>0</v>
      </c>
      <c r="AI69" s="132"/>
      <c r="AJ69" s="131">
        <f>SUM(AJ63:AK68)</f>
        <v>396</v>
      </c>
      <c r="AK69" s="132"/>
      <c r="AL69" s="108"/>
      <c r="AM69" s="44"/>
      <c r="AN69" s="149">
        <f>SUM(AN65,AN67)</f>
        <v>2.66</v>
      </c>
      <c r="AO69" s="150"/>
      <c r="AP69" s="149">
        <v>2.6</v>
      </c>
      <c r="AQ69" s="150"/>
      <c r="AR69" s="149">
        <v>3.2</v>
      </c>
      <c r="AS69" s="150"/>
      <c r="AT69" s="149">
        <v>3</v>
      </c>
      <c r="AU69" s="150"/>
      <c r="AV69" s="168">
        <v>3</v>
      </c>
      <c r="AW69" s="169"/>
      <c r="AX69" s="168">
        <v>5</v>
      </c>
      <c r="AY69" s="169"/>
      <c r="AZ69" s="168"/>
      <c r="BA69" s="169"/>
    </row>
    <row r="70" spans="1:53" s="15" customFormat="1" ht="36" customHeight="1" thickBot="1">
      <c r="A70" s="224" t="s">
        <v>170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</row>
    <row r="71" spans="1:53" s="15" customFormat="1" ht="36" customHeight="1">
      <c r="A71" s="203" t="s">
        <v>155</v>
      </c>
      <c r="B71" s="204"/>
      <c r="C71" s="205"/>
      <c r="D71" s="171" t="s">
        <v>115</v>
      </c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3"/>
      <c r="R71" s="213"/>
      <c r="S71" s="202"/>
      <c r="T71" s="194">
        <v>6</v>
      </c>
      <c r="U71" s="206"/>
      <c r="V71" s="103"/>
      <c r="W71" s="84"/>
      <c r="X71" s="354">
        <v>3</v>
      </c>
      <c r="Y71" s="355"/>
      <c r="Z71" s="194">
        <f aca="true" t="shared" si="3" ref="Z71:Z80">X71*30</f>
        <v>90</v>
      </c>
      <c r="AA71" s="198"/>
      <c r="AB71" s="194">
        <v>36</v>
      </c>
      <c r="AC71" s="198"/>
      <c r="AD71" s="221">
        <v>20</v>
      </c>
      <c r="AE71" s="222"/>
      <c r="AF71" s="221"/>
      <c r="AG71" s="222"/>
      <c r="AH71" s="221">
        <v>16</v>
      </c>
      <c r="AI71" s="222"/>
      <c r="AJ71" s="221">
        <f aca="true" t="shared" si="4" ref="AJ71:AJ80">Z71-AB71</f>
        <v>54</v>
      </c>
      <c r="AK71" s="228"/>
      <c r="AL71" s="209"/>
      <c r="AM71" s="198"/>
      <c r="AN71" s="194"/>
      <c r="AO71" s="198"/>
      <c r="AP71" s="194"/>
      <c r="AQ71" s="198"/>
      <c r="AR71" s="194"/>
      <c r="AS71" s="198"/>
      <c r="AT71" s="194"/>
      <c r="AU71" s="198"/>
      <c r="AV71" s="194">
        <v>3</v>
      </c>
      <c r="AW71" s="198"/>
      <c r="AX71" s="194"/>
      <c r="AY71" s="198"/>
      <c r="AZ71" s="194"/>
      <c r="BA71" s="195"/>
    </row>
    <row r="72" spans="1:53" s="15" customFormat="1" ht="36" customHeight="1">
      <c r="A72" s="203" t="s">
        <v>157</v>
      </c>
      <c r="B72" s="204"/>
      <c r="C72" s="205"/>
      <c r="D72" s="171" t="s">
        <v>128</v>
      </c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3"/>
      <c r="R72" s="213">
        <v>3</v>
      </c>
      <c r="S72" s="202"/>
      <c r="T72" s="352"/>
      <c r="U72" s="353"/>
      <c r="V72" s="88"/>
      <c r="W72" s="102"/>
      <c r="X72" s="360">
        <v>6</v>
      </c>
      <c r="Y72" s="361"/>
      <c r="Z72" s="194">
        <f t="shared" si="3"/>
        <v>180</v>
      </c>
      <c r="AA72" s="198"/>
      <c r="AB72" s="194">
        <v>60</v>
      </c>
      <c r="AC72" s="198"/>
      <c r="AD72" s="194">
        <v>30</v>
      </c>
      <c r="AE72" s="198"/>
      <c r="AF72" s="194"/>
      <c r="AG72" s="198"/>
      <c r="AH72" s="194">
        <v>30</v>
      </c>
      <c r="AI72" s="198"/>
      <c r="AJ72" s="194">
        <f t="shared" si="4"/>
        <v>120</v>
      </c>
      <c r="AK72" s="195"/>
      <c r="AL72" s="213"/>
      <c r="AM72" s="202"/>
      <c r="AN72" s="201"/>
      <c r="AO72" s="202"/>
      <c r="AP72" s="201">
        <v>3.3</v>
      </c>
      <c r="AQ72" s="202"/>
      <c r="AR72" s="201"/>
      <c r="AS72" s="202"/>
      <c r="AT72" s="201"/>
      <c r="AU72" s="202"/>
      <c r="AV72" s="201"/>
      <c r="AW72" s="202"/>
      <c r="AX72" s="201"/>
      <c r="AY72" s="202"/>
      <c r="AZ72" s="201"/>
      <c r="BA72" s="212"/>
    </row>
    <row r="73" spans="1:53" s="15" customFormat="1" ht="36" customHeight="1">
      <c r="A73" s="203" t="s">
        <v>246</v>
      </c>
      <c r="B73" s="204"/>
      <c r="C73" s="205"/>
      <c r="D73" s="171" t="s">
        <v>82</v>
      </c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3"/>
      <c r="R73" s="213">
        <v>5</v>
      </c>
      <c r="S73" s="202"/>
      <c r="T73" s="201">
        <v>4</v>
      </c>
      <c r="U73" s="214"/>
      <c r="V73" s="100"/>
      <c r="W73" s="102"/>
      <c r="X73" s="356">
        <v>7</v>
      </c>
      <c r="Y73" s="357"/>
      <c r="Z73" s="194">
        <f t="shared" si="3"/>
        <v>210</v>
      </c>
      <c r="AA73" s="198"/>
      <c r="AB73" s="194">
        <v>114</v>
      </c>
      <c r="AC73" s="198"/>
      <c r="AD73" s="194">
        <v>60</v>
      </c>
      <c r="AE73" s="198"/>
      <c r="AF73" s="194"/>
      <c r="AG73" s="198"/>
      <c r="AH73" s="194">
        <v>54</v>
      </c>
      <c r="AI73" s="198"/>
      <c r="AJ73" s="194">
        <f t="shared" si="4"/>
        <v>96</v>
      </c>
      <c r="AK73" s="195"/>
      <c r="AL73" s="213"/>
      <c r="AM73" s="202"/>
      <c r="AN73" s="201"/>
      <c r="AO73" s="202"/>
      <c r="AP73" s="201"/>
      <c r="AQ73" s="202"/>
      <c r="AR73" s="194">
        <v>3</v>
      </c>
      <c r="AS73" s="198"/>
      <c r="AT73" s="194">
        <v>3.3</v>
      </c>
      <c r="AU73" s="198"/>
      <c r="AV73" s="201"/>
      <c r="AW73" s="202"/>
      <c r="AX73" s="201"/>
      <c r="AY73" s="202"/>
      <c r="AZ73" s="201"/>
      <c r="BA73" s="212"/>
    </row>
    <row r="74" spans="1:53" s="15" customFormat="1" ht="36" customHeight="1">
      <c r="A74" s="203" t="s">
        <v>247</v>
      </c>
      <c r="B74" s="204"/>
      <c r="C74" s="205"/>
      <c r="D74" s="171" t="s">
        <v>83</v>
      </c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3"/>
      <c r="R74" s="213">
        <v>6</v>
      </c>
      <c r="S74" s="202"/>
      <c r="T74" s="201">
        <v>5</v>
      </c>
      <c r="U74" s="214"/>
      <c r="V74" s="100"/>
      <c r="W74" s="102"/>
      <c r="X74" s="196">
        <v>7</v>
      </c>
      <c r="Y74" s="197"/>
      <c r="Z74" s="194">
        <f t="shared" si="3"/>
        <v>210</v>
      </c>
      <c r="AA74" s="198"/>
      <c r="AB74" s="194">
        <v>106</v>
      </c>
      <c r="AC74" s="198"/>
      <c r="AD74" s="194">
        <v>60</v>
      </c>
      <c r="AE74" s="198"/>
      <c r="AF74" s="194"/>
      <c r="AG74" s="198"/>
      <c r="AH74" s="194">
        <v>46</v>
      </c>
      <c r="AI74" s="198"/>
      <c r="AJ74" s="194">
        <f t="shared" si="4"/>
        <v>104</v>
      </c>
      <c r="AK74" s="195"/>
      <c r="AL74" s="213"/>
      <c r="AM74" s="202"/>
      <c r="AN74" s="201"/>
      <c r="AO74" s="202"/>
      <c r="AP74" s="201"/>
      <c r="AQ74" s="202"/>
      <c r="AR74" s="201"/>
      <c r="AS74" s="202"/>
      <c r="AT74" s="201">
        <v>2.6</v>
      </c>
      <c r="AU74" s="202"/>
      <c r="AV74" s="201">
        <v>3</v>
      </c>
      <c r="AW74" s="202"/>
      <c r="AX74" s="201"/>
      <c r="AY74" s="202"/>
      <c r="AZ74" s="201"/>
      <c r="BA74" s="212"/>
    </row>
    <row r="75" spans="1:53" s="15" customFormat="1" ht="36" customHeight="1">
      <c r="A75" s="203" t="s">
        <v>248</v>
      </c>
      <c r="B75" s="204"/>
      <c r="C75" s="205"/>
      <c r="D75" s="171" t="s">
        <v>84</v>
      </c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3"/>
      <c r="R75" s="213">
        <v>7</v>
      </c>
      <c r="S75" s="202"/>
      <c r="T75" s="201">
        <v>6</v>
      </c>
      <c r="U75" s="214"/>
      <c r="V75" s="100"/>
      <c r="W75" s="102"/>
      <c r="X75" s="196">
        <v>7</v>
      </c>
      <c r="Y75" s="197"/>
      <c r="Z75" s="194">
        <f t="shared" si="3"/>
        <v>210</v>
      </c>
      <c r="AA75" s="198"/>
      <c r="AB75" s="194">
        <v>106</v>
      </c>
      <c r="AC75" s="198"/>
      <c r="AD75" s="194">
        <v>60</v>
      </c>
      <c r="AE75" s="198"/>
      <c r="AF75" s="194"/>
      <c r="AG75" s="198"/>
      <c r="AH75" s="194">
        <v>46</v>
      </c>
      <c r="AI75" s="198"/>
      <c r="AJ75" s="194">
        <f t="shared" si="4"/>
        <v>104</v>
      </c>
      <c r="AK75" s="195"/>
      <c r="AL75" s="213"/>
      <c r="AM75" s="202"/>
      <c r="AN75" s="201"/>
      <c r="AO75" s="202"/>
      <c r="AP75" s="201"/>
      <c r="AQ75" s="202"/>
      <c r="AR75" s="201"/>
      <c r="AS75" s="202"/>
      <c r="AT75" s="201"/>
      <c r="AU75" s="202"/>
      <c r="AV75" s="201">
        <v>2</v>
      </c>
      <c r="AW75" s="202"/>
      <c r="AX75" s="201">
        <v>3.3</v>
      </c>
      <c r="AY75" s="202"/>
      <c r="AZ75" s="201"/>
      <c r="BA75" s="212"/>
    </row>
    <row r="76" spans="1:53" s="15" customFormat="1" ht="39" customHeight="1">
      <c r="A76" s="158" t="s">
        <v>249</v>
      </c>
      <c r="B76" s="158"/>
      <c r="C76" s="158"/>
      <c r="D76" s="148" t="s">
        <v>117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3">
        <v>8</v>
      </c>
      <c r="S76" s="143"/>
      <c r="T76" s="152">
        <v>7</v>
      </c>
      <c r="U76" s="153"/>
      <c r="V76" s="100"/>
      <c r="W76" s="102"/>
      <c r="X76" s="144">
        <v>7</v>
      </c>
      <c r="Y76" s="140"/>
      <c r="Z76" s="149">
        <f t="shared" si="3"/>
        <v>210</v>
      </c>
      <c r="AA76" s="150"/>
      <c r="AB76" s="146">
        <v>106</v>
      </c>
      <c r="AC76" s="146"/>
      <c r="AD76" s="145">
        <v>60</v>
      </c>
      <c r="AE76" s="145"/>
      <c r="AF76" s="145"/>
      <c r="AG76" s="145"/>
      <c r="AH76" s="145">
        <v>46</v>
      </c>
      <c r="AI76" s="145"/>
      <c r="AJ76" s="142">
        <f t="shared" si="4"/>
        <v>104</v>
      </c>
      <c r="AK76" s="134"/>
      <c r="AL76" s="143"/>
      <c r="AM76" s="143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>
        <v>3.5</v>
      </c>
      <c r="AY76" s="141"/>
      <c r="AZ76" s="135">
        <v>4.6</v>
      </c>
      <c r="BA76" s="135"/>
    </row>
    <row r="77" spans="1:53" s="15" customFormat="1" ht="39" customHeight="1">
      <c r="A77" s="158" t="s">
        <v>250</v>
      </c>
      <c r="B77" s="158"/>
      <c r="C77" s="158"/>
      <c r="D77" s="148" t="s">
        <v>85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51">
        <v>5</v>
      </c>
      <c r="S77" s="154"/>
      <c r="T77" s="149">
        <v>4</v>
      </c>
      <c r="U77" s="170"/>
      <c r="V77" s="103"/>
      <c r="W77" s="84"/>
      <c r="X77" s="144">
        <v>7</v>
      </c>
      <c r="Y77" s="140"/>
      <c r="Z77" s="149">
        <f t="shared" si="3"/>
        <v>210</v>
      </c>
      <c r="AA77" s="150"/>
      <c r="AB77" s="146">
        <v>114</v>
      </c>
      <c r="AC77" s="146"/>
      <c r="AD77" s="145">
        <v>60</v>
      </c>
      <c r="AE77" s="145"/>
      <c r="AF77" s="145"/>
      <c r="AG77" s="145"/>
      <c r="AH77" s="145">
        <v>54</v>
      </c>
      <c r="AI77" s="145"/>
      <c r="AJ77" s="142">
        <f t="shared" si="4"/>
        <v>96</v>
      </c>
      <c r="AK77" s="134"/>
      <c r="AL77" s="72"/>
      <c r="AM77" s="80"/>
      <c r="AN77" s="81"/>
      <c r="AO77" s="80"/>
      <c r="AP77" s="4"/>
      <c r="AQ77" s="4"/>
      <c r="AR77" s="149">
        <v>3</v>
      </c>
      <c r="AS77" s="150"/>
      <c r="AT77" s="149">
        <v>3.3</v>
      </c>
      <c r="AU77" s="150"/>
      <c r="AV77" s="81"/>
      <c r="AW77" s="80"/>
      <c r="AX77" s="81"/>
      <c r="AY77" s="80"/>
      <c r="AZ77" s="81"/>
      <c r="BA77" s="85"/>
    </row>
    <row r="78" spans="1:53" s="15" customFormat="1" ht="36" customHeight="1" thickBot="1">
      <c r="A78" s="158" t="s">
        <v>251</v>
      </c>
      <c r="B78" s="158"/>
      <c r="C78" s="158"/>
      <c r="D78" s="148" t="s">
        <v>116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51">
        <v>3</v>
      </c>
      <c r="S78" s="154"/>
      <c r="T78" s="152" t="s">
        <v>109</v>
      </c>
      <c r="U78" s="153"/>
      <c r="V78" s="111"/>
      <c r="W78" s="101"/>
      <c r="X78" s="144">
        <v>10</v>
      </c>
      <c r="Y78" s="140"/>
      <c r="Z78" s="149">
        <f t="shared" si="3"/>
        <v>300</v>
      </c>
      <c r="AA78" s="150"/>
      <c r="AB78" s="146">
        <v>144</v>
      </c>
      <c r="AC78" s="146"/>
      <c r="AD78" s="145">
        <v>90</v>
      </c>
      <c r="AE78" s="145"/>
      <c r="AF78" s="145"/>
      <c r="AG78" s="145"/>
      <c r="AH78" s="145">
        <v>54</v>
      </c>
      <c r="AI78" s="145"/>
      <c r="AJ78" s="142">
        <f t="shared" si="4"/>
        <v>156</v>
      </c>
      <c r="AK78" s="134"/>
      <c r="AL78" s="149">
        <v>2.44</v>
      </c>
      <c r="AM78" s="150"/>
      <c r="AN78" s="149">
        <v>2.5</v>
      </c>
      <c r="AO78" s="150"/>
      <c r="AP78" s="149">
        <v>2.6</v>
      </c>
      <c r="AQ78" s="150"/>
      <c r="AR78" s="152"/>
      <c r="AS78" s="154"/>
      <c r="AT78" s="152"/>
      <c r="AU78" s="154"/>
      <c r="AV78" s="152"/>
      <c r="AW78" s="154"/>
      <c r="AX78" s="152"/>
      <c r="AY78" s="154"/>
      <c r="AZ78" s="152"/>
      <c r="BA78" s="155"/>
    </row>
    <row r="79" spans="1:53" s="15" customFormat="1" ht="43.5" customHeight="1" thickBot="1">
      <c r="A79" s="158" t="s">
        <v>175</v>
      </c>
      <c r="B79" s="158"/>
      <c r="C79" s="158"/>
      <c r="D79" s="171" t="s">
        <v>160</v>
      </c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3"/>
      <c r="R79" s="209"/>
      <c r="S79" s="198"/>
      <c r="T79" s="194">
        <v>7</v>
      </c>
      <c r="U79" s="206"/>
      <c r="V79" s="83"/>
      <c r="W79" s="84"/>
      <c r="X79" s="196">
        <v>3</v>
      </c>
      <c r="Y79" s="197"/>
      <c r="Z79" s="370">
        <f t="shared" si="3"/>
        <v>90</v>
      </c>
      <c r="AA79" s="371"/>
      <c r="AB79" s="194"/>
      <c r="AC79" s="198"/>
      <c r="AD79" s="194"/>
      <c r="AE79" s="198"/>
      <c r="AF79" s="194"/>
      <c r="AG79" s="198"/>
      <c r="AH79" s="194"/>
      <c r="AI79" s="198"/>
      <c r="AJ79" s="194">
        <f t="shared" si="4"/>
        <v>90</v>
      </c>
      <c r="AK79" s="195"/>
      <c r="AL79" s="213"/>
      <c r="AM79" s="202"/>
      <c r="AN79" s="201"/>
      <c r="AO79" s="202"/>
      <c r="AP79" s="201"/>
      <c r="AQ79" s="202"/>
      <c r="AR79" s="201"/>
      <c r="AS79" s="202"/>
      <c r="AT79" s="201"/>
      <c r="AU79" s="202"/>
      <c r="AV79" s="201"/>
      <c r="AW79" s="202"/>
      <c r="AX79" s="201"/>
      <c r="AY79" s="202"/>
      <c r="AZ79" s="201"/>
      <c r="BA79" s="212"/>
    </row>
    <row r="80" spans="1:53" s="15" customFormat="1" ht="43.5" customHeight="1">
      <c r="A80" s="158" t="s">
        <v>231</v>
      </c>
      <c r="B80" s="158"/>
      <c r="C80" s="158"/>
      <c r="D80" s="171" t="s">
        <v>159</v>
      </c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3"/>
      <c r="R80" s="209"/>
      <c r="S80" s="198"/>
      <c r="T80" s="194">
        <v>8</v>
      </c>
      <c r="U80" s="206"/>
      <c r="V80" s="83"/>
      <c r="W80" s="84"/>
      <c r="X80" s="196">
        <v>6</v>
      </c>
      <c r="Y80" s="197"/>
      <c r="Z80" s="185">
        <f t="shared" si="3"/>
        <v>180</v>
      </c>
      <c r="AA80" s="177"/>
      <c r="AB80" s="194"/>
      <c r="AC80" s="198"/>
      <c r="AD80" s="194"/>
      <c r="AE80" s="198"/>
      <c r="AF80" s="194"/>
      <c r="AG80" s="198"/>
      <c r="AH80" s="194"/>
      <c r="AI80" s="198"/>
      <c r="AJ80" s="194">
        <f t="shared" si="4"/>
        <v>180</v>
      </c>
      <c r="AK80" s="195"/>
      <c r="AL80" s="213"/>
      <c r="AM80" s="202"/>
      <c r="AN80" s="201"/>
      <c r="AO80" s="202"/>
      <c r="AP80" s="201"/>
      <c r="AQ80" s="202"/>
      <c r="AR80" s="201"/>
      <c r="AS80" s="202"/>
      <c r="AT80" s="201"/>
      <c r="AU80" s="202"/>
      <c r="AV80" s="201"/>
      <c r="AW80" s="202"/>
      <c r="AX80" s="201"/>
      <c r="AY80" s="202"/>
      <c r="AZ80" s="201"/>
      <c r="BA80" s="212"/>
    </row>
    <row r="81" spans="1:53" s="15" customFormat="1" ht="43.5" customHeight="1">
      <c r="A81" s="203" t="s">
        <v>180</v>
      </c>
      <c r="B81" s="204"/>
      <c r="C81" s="205"/>
      <c r="D81" s="171" t="s">
        <v>161</v>
      </c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3"/>
      <c r="R81" s="213"/>
      <c r="S81" s="202"/>
      <c r="T81" s="201"/>
      <c r="U81" s="372"/>
      <c r="V81" s="202"/>
      <c r="W81" s="102">
        <v>6</v>
      </c>
      <c r="X81" s="196">
        <v>1</v>
      </c>
      <c r="Y81" s="197"/>
      <c r="Z81" s="194">
        <v>30</v>
      </c>
      <c r="AA81" s="198"/>
      <c r="AB81" s="194"/>
      <c r="AC81" s="198"/>
      <c r="AD81" s="194"/>
      <c r="AE81" s="198"/>
      <c r="AF81" s="194"/>
      <c r="AG81" s="198"/>
      <c r="AH81" s="194"/>
      <c r="AI81" s="198"/>
      <c r="AJ81" s="194">
        <v>30</v>
      </c>
      <c r="AK81" s="195"/>
      <c r="AL81" s="213"/>
      <c r="AM81" s="202"/>
      <c r="AN81" s="201"/>
      <c r="AO81" s="202"/>
      <c r="AP81" s="201"/>
      <c r="AQ81" s="202"/>
      <c r="AR81" s="201"/>
      <c r="AS81" s="202"/>
      <c r="AT81" s="201"/>
      <c r="AU81" s="202"/>
      <c r="AV81" s="201"/>
      <c r="AW81" s="202"/>
      <c r="AX81" s="201"/>
      <c r="AY81" s="202"/>
      <c r="AZ81" s="201"/>
      <c r="BA81" s="212"/>
    </row>
    <row r="82" spans="1:53" s="15" customFormat="1" ht="60.75" customHeight="1" thickBot="1">
      <c r="A82" s="158" t="s">
        <v>232</v>
      </c>
      <c r="B82" s="158"/>
      <c r="C82" s="158"/>
      <c r="D82" s="148" t="s">
        <v>236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51"/>
      <c r="S82" s="154"/>
      <c r="T82" s="152"/>
      <c r="U82" s="153"/>
      <c r="V82" s="154"/>
      <c r="W82" s="102"/>
      <c r="X82" s="156">
        <v>3</v>
      </c>
      <c r="Y82" s="157"/>
      <c r="Z82" s="146">
        <v>90</v>
      </c>
      <c r="AA82" s="146"/>
      <c r="AB82" s="146">
        <v>10</v>
      </c>
      <c r="AC82" s="146"/>
      <c r="AD82" s="149"/>
      <c r="AE82" s="150"/>
      <c r="AF82" s="149"/>
      <c r="AG82" s="150"/>
      <c r="AH82" s="149">
        <v>10</v>
      </c>
      <c r="AI82" s="150"/>
      <c r="AJ82" s="147">
        <v>80</v>
      </c>
      <c r="AK82" s="147"/>
      <c r="AL82" s="151"/>
      <c r="AM82" s="154"/>
      <c r="AN82" s="152"/>
      <c r="AO82" s="154"/>
      <c r="AP82" s="152"/>
      <c r="AQ82" s="154"/>
      <c r="AR82" s="152"/>
      <c r="AS82" s="154"/>
      <c r="AT82" s="152"/>
      <c r="AU82" s="154"/>
      <c r="AV82" s="152"/>
      <c r="AW82" s="154"/>
      <c r="AX82" s="152"/>
      <c r="AY82" s="154"/>
      <c r="AZ82" s="152">
        <v>1</v>
      </c>
      <c r="BA82" s="155"/>
    </row>
    <row r="83" spans="1:53" s="20" customFormat="1" ht="51" customHeight="1" thickBot="1">
      <c r="A83" s="349" t="s">
        <v>8</v>
      </c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8">
        <v>22</v>
      </c>
      <c r="S83" s="348"/>
      <c r="T83" s="351">
        <v>18</v>
      </c>
      <c r="U83" s="351"/>
      <c r="V83" s="351"/>
      <c r="W83" s="112">
        <f>COUNT(W57:W109)</f>
        <v>0</v>
      </c>
      <c r="X83" s="339">
        <f>SUM(X71:Y82)</f>
        <v>67</v>
      </c>
      <c r="Y83" s="339"/>
      <c r="Z83" s="339">
        <f>SUM(Z71:AA82)</f>
        <v>2010</v>
      </c>
      <c r="AA83" s="339"/>
      <c r="AB83" s="339">
        <f>SUM(AB71:AC82)</f>
        <v>796</v>
      </c>
      <c r="AC83" s="339"/>
      <c r="AD83" s="339">
        <f>SUM(AD71:AE82)</f>
        <v>440</v>
      </c>
      <c r="AE83" s="339"/>
      <c r="AF83" s="339">
        <f>SUM(AF71:AG82)</f>
        <v>0</v>
      </c>
      <c r="AG83" s="339"/>
      <c r="AH83" s="339">
        <f>SUM(AH71:AI82)</f>
        <v>356</v>
      </c>
      <c r="AI83" s="339"/>
      <c r="AJ83" s="339">
        <f>SUM(AJ71:AK82)</f>
        <v>1214</v>
      </c>
      <c r="AK83" s="339"/>
      <c r="AL83" s="339">
        <f>SUM(AL71:AM82)</f>
        <v>2.44</v>
      </c>
      <c r="AM83" s="339"/>
      <c r="AN83" s="339">
        <f>SUM(AN71:AO82)</f>
        <v>2.5</v>
      </c>
      <c r="AO83" s="339"/>
      <c r="AP83" s="339">
        <f>SUM(AP71:AQ82)</f>
        <v>5.9</v>
      </c>
      <c r="AQ83" s="339"/>
      <c r="AR83" s="339">
        <f>SUM(AR71:AS82)</f>
        <v>6</v>
      </c>
      <c r="AS83" s="339"/>
      <c r="AT83" s="339">
        <f>SUM(AT71:AU82)</f>
        <v>9.2</v>
      </c>
      <c r="AU83" s="339"/>
      <c r="AV83" s="339">
        <f>SUM(AV71:AW82)</f>
        <v>8</v>
      </c>
      <c r="AW83" s="339"/>
      <c r="AX83" s="339">
        <f>SUM(AX71:AY82)</f>
        <v>6.8</v>
      </c>
      <c r="AY83" s="339"/>
      <c r="AZ83" s="339">
        <f>SUM(AZ71:BA82)</f>
        <v>5.6</v>
      </c>
      <c r="BA83" s="339"/>
    </row>
    <row r="84" spans="1:53" s="15" customFormat="1" ht="38.25" customHeight="1" thickBot="1">
      <c r="A84" s="349" t="s">
        <v>171</v>
      </c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8">
        <v>26</v>
      </c>
      <c r="S84" s="348"/>
      <c r="T84" s="351">
        <v>24</v>
      </c>
      <c r="U84" s="351"/>
      <c r="V84" s="351"/>
      <c r="W84" s="112">
        <f>COUNT(W53:W109)</f>
        <v>0</v>
      </c>
      <c r="X84" s="339">
        <f>SUM(X83,X69,X60)</f>
        <v>177</v>
      </c>
      <c r="Y84" s="339"/>
      <c r="Z84" s="339">
        <f>SUM(Z83,Z69,Z60)</f>
        <v>5310</v>
      </c>
      <c r="AA84" s="339"/>
      <c r="AB84" s="339">
        <f>SUM(AB83,AB69,AB60)</f>
        <v>2594</v>
      </c>
      <c r="AC84" s="339"/>
      <c r="AD84" s="339">
        <f>SUM(AD83,AD69,AD60)</f>
        <v>1230</v>
      </c>
      <c r="AE84" s="339"/>
      <c r="AF84" s="339">
        <f>SUM(AF83,AF69,AF60)</f>
        <v>452</v>
      </c>
      <c r="AG84" s="339"/>
      <c r="AH84" s="339">
        <f>SUM(AH83,AH69,AH60)</f>
        <v>912</v>
      </c>
      <c r="AI84" s="339"/>
      <c r="AJ84" s="339">
        <f>SUM(AJ83,AJ69,AJ60)</f>
        <v>2716</v>
      </c>
      <c r="AK84" s="339"/>
      <c r="AL84" s="339">
        <f>SUM(AL83,AL69,AL60)</f>
        <v>22.381111111111114</v>
      </c>
      <c r="AM84" s="339"/>
      <c r="AN84" s="339">
        <f>SUM(AN83,AN69,AN60)</f>
        <v>22.593333333333334</v>
      </c>
      <c r="AO84" s="339"/>
      <c r="AP84" s="339">
        <f>SUM(AP83,AP69,AP60)</f>
        <v>22.211111111111112</v>
      </c>
      <c r="AQ84" s="339"/>
      <c r="AR84" s="339">
        <f>SUM(AR83,AR69,AR60)</f>
        <v>20.64111111111111</v>
      </c>
      <c r="AS84" s="339"/>
      <c r="AT84" s="339">
        <f>SUM(AT83,AT69,AT60)</f>
        <v>19.869999999999997</v>
      </c>
      <c r="AU84" s="339"/>
      <c r="AV84" s="339">
        <f>SUM(AV83,AV69,AV60)</f>
        <v>16.3</v>
      </c>
      <c r="AW84" s="339"/>
      <c r="AX84" s="339">
        <f>SUM(AX83,AX69,AX60)</f>
        <v>13.600000000000001</v>
      </c>
      <c r="AY84" s="339"/>
      <c r="AZ84" s="339">
        <f>SUM(AZ83,AZ69,AZ60)</f>
        <v>9.399999999999999</v>
      </c>
      <c r="BA84" s="339"/>
    </row>
    <row r="85" spans="1:53" s="15" customFormat="1" ht="63" customHeight="1" thickBot="1">
      <c r="A85" s="347" t="s">
        <v>235</v>
      </c>
      <c r="B85" s="347"/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</row>
    <row r="86" spans="1:53" s="15" customFormat="1" ht="63" customHeight="1" thickBot="1">
      <c r="A86" s="203" t="s">
        <v>181</v>
      </c>
      <c r="B86" s="204"/>
      <c r="C86" s="205"/>
      <c r="D86" s="171" t="s">
        <v>120</v>
      </c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3"/>
      <c r="R86" s="337">
        <v>1</v>
      </c>
      <c r="S86" s="338"/>
      <c r="T86" s="345"/>
      <c r="U86" s="350"/>
      <c r="V86" s="100"/>
      <c r="W86" s="119"/>
      <c r="X86" s="336">
        <v>3</v>
      </c>
      <c r="Y86" s="197"/>
      <c r="Z86" s="194">
        <f aca="true" t="shared" si="5" ref="Z86:Z93">X86*30</f>
        <v>90</v>
      </c>
      <c r="AA86" s="198"/>
      <c r="AB86" s="194">
        <v>30</v>
      </c>
      <c r="AC86" s="198"/>
      <c r="AD86" s="194">
        <v>30</v>
      </c>
      <c r="AE86" s="198"/>
      <c r="AF86" s="194"/>
      <c r="AG86" s="198"/>
      <c r="AH86" s="194"/>
      <c r="AI86" s="198"/>
      <c r="AJ86" s="194">
        <f aca="true" t="shared" si="6" ref="AJ86:AJ93">Z86-AB86</f>
        <v>60</v>
      </c>
      <c r="AK86" s="198"/>
      <c r="AL86" s="201">
        <v>1.66</v>
      </c>
      <c r="AM86" s="202"/>
      <c r="AN86" s="201"/>
      <c r="AO86" s="202"/>
      <c r="AP86" s="345"/>
      <c r="AQ86" s="338"/>
      <c r="AR86" s="345"/>
      <c r="AS86" s="338"/>
      <c r="AT86" s="345"/>
      <c r="AU86" s="338"/>
      <c r="AV86" s="345"/>
      <c r="AW86" s="338"/>
      <c r="AX86" s="345"/>
      <c r="AY86" s="338"/>
      <c r="AZ86" s="345"/>
      <c r="BA86" s="346"/>
    </row>
    <row r="87" spans="1:53" s="15" customFormat="1" ht="36" customHeight="1" thickBot="1">
      <c r="A87" s="158" t="s">
        <v>191</v>
      </c>
      <c r="B87" s="158"/>
      <c r="C87" s="158"/>
      <c r="D87" s="148" t="s">
        <v>172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51">
        <v>1</v>
      </c>
      <c r="S87" s="154"/>
      <c r="T87" s="152"/>
      <c r="U87" s="153"/>
      <c r="V87" s="100"/>
      <c r="W87" s="119"/>
      <c r="X87" s="199">
        <v>3</v>
      </c>
      <c r="Y87" s="199"/>
      <c r="Z87" s="146">
        <f t="shared" si="5"/>
        <v>90</v>
      </c>
      <c r="AA87" s="146"/>
      <c r="AB87" s="146">
        <v>30</v>
      </c>
      <c r="AC87" s="146"/>
      <c r="AD87" s="146">
        <v>30</v>
      </c>
      <c r="AE87" s="146"/>
      <c r="AF87" s="146"/>
      <c r="AG87" s="146"/>
      <c r="AH87" s="146"/>
      <c r="AI87" s="146"/>
      <c r="AJ87" s="146">
        <f t="shared" si="6"/>
        <v>60</v>
      </c>
      <c r="AK87" s="146"/>
      <c r="AL87" s="141">
        <v>1.66</v>
      </c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35"/>
      <c r="BA87" s="135"/>
    </row>
    <row r="88" spans="1:53" s="15" customFormat="1" ht="36" customHeight="1" thickBot="1">
      <c r="A88" s="203" t="s">
        <v>182</v>
      </c>
      <c r="B88" s="204"/>
      <c r="C88" s="205"/>
      <c r="D88" s="171" t="s">
        <v>207</v>
      </c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3"/>
      <c r="R88" s="176">
        <v>2</v>
      </c>
      <c r="S88" s="177"/>
      <c r="T88" s="113"/>
      <c r="U88" s="114"/>
      <c r="V88" s="115"/>
      <c r="W88" s="116"/>
      <c r="X88" s="189">
        <v>3</v>
      </c>
      <c r="Y88" s="190"/>
      <c r="Z88" s="185">
        <f t="shared" si="5"/>
        <v>90</v>
      </c>
      <c r="AA88" s="177"/>
      <c r="AB88" s="185">
        <v>24</v>
      </c>
      <c r="AC88" s="177"/>
      <c r="AD88" s="194">
        <v>16</v>
      </c>
      <c r="AE88" s="198"/>
      <c r="AF88" s="194">
        <v>8</v>
      </c>
      <c r="AG88" s="198"/>
      <c r="AH88" s="194"/>
      <c r="AI88" s="198"/>
      <c r="AJ88" s="185">
        <f t="shared" si="6"/>
        <v>66</v>
      </c>
      <c r="AK88" s="343"/>
      <c r="AL88" s="184"/>
      <c r="AM88" s="182"/>
      <c r="AN88" s="181">
        <f>AB88/18</f>
        <v>1.3333333333333333</v>
      </c>
      <c r="AO88" s="182"/>
      <c r="AP88" s="181"/>
      <c r="AQ88" s="182"/>
      <c r="AR88" s="181"/>
      <c r="AS88" s="182"/>
      <c r="AT88" s="181"/>
      <c r="AU88" s="182"/>
      <c r="AV88" s="181"/>
      <c r="AW88" s="182"/>
      <c r="AX88" s="181"/>
      <c r="AY88" s="182"/>
      <c r="AZ88" s="181"/>
      <c r="BA88" s="229"/>
    </row>
    <row r="89" spans="1:53" s="15" customFormat="1" ht="36" customHeight="1" thickBot="1">
      <c r="A89" s="158" t="s">
        <v>192</v>
      </c>
      <c r="B89" s="158"/>
      <c r="C89" s="158"/>
      <c r="D89" s="128" t="s">
        <v>206</v>
      </c>
      <c r="R89" s="176">
        <v>2</v>
      </c>
      <c r="S89" s="177"/>
      <c r="T89" s="113"/>
      <c r="U89" s="114"/>
      <c r="V89" s="115"/>
      <c r="W89" s="116"/>
      <c r="X89" s="189">
        <v>3</v>
      </c>
      <c r="Y89" s="190"/>
      <c r="Z89" s="185">
        <f t="shared" si="5"/>
        <v>90</v>
      </c>
      <c r="AA89" s="177"/>
      <c r="AB89" s="185">
        <v>24</v>
      </c>
      <c r="AC89" s="177"/>
      <c r="AD89" s="194">
        <v>20</v>
      </c>
      <c r="AE89" s="198"/>
      <c r="AF89" s="194">
        <v>4</v>
      </c>
      <c r="AG89" s="198"/>
      <c r="AH89" s="194"/>
      <c r="AI89" s="198"/>
      <c r="AJ89" s="185">
        <f t="shared" si="6"/>
        <v>66</v>
      </c>
      <c r="AK89" s="343"/>
      <c r="AL89" s="184"/>
      <c r="AM89" s="182"/>
      <c r="AN89" s="181">
        <f>AB89/18</f>
        <v>1.3333333333333333</v>
      </c>
      <c r="AO89" s="182"/>
      <c r="AP89" s="181"/>
      <c r="AQ89" s="182"/>
      <c r="AR89" s="181"/>
      <c r="AS89" s="182"/>
      <c r="AT89" s="181"/>
      <c r="AU89" s="182"/>
      <c r="AV89" s="181"/>
      <c r="AW89" s="182"/>
      <c r="AX89" s="181"/>
      <c r="AY89" s="182"/>
      <c r="AZ89" s="181"/>
      <c r="BA89" s="229"/>
    </row>
    <row r="90" spans="1:53" s="15" customFormat="1" ht="36" customHeight="1" thickBot="1">
      <c r="A90" s="203" t="s">
        <v>183</v>
      </c>
      <c r="B90" s="204"/>
      <c r="C90" s="205"/>
      <c r="D90" s="171" t="s">
        <v>162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3"/>
      <c r="R90" s="176"/>
      <c r="S90" s="177"/>
      <c r="T90" s="113"/>
      <c r="U90" s="114">
        <v>3</v>
      </c>
      <c r="V90" s="115"/>
      <c r="W90" s="116"/>
      <c r="X90" s="189">
        <v>3</v>
      </c>
      <c r="Y90" s="190"/>
      <c r="Z90" s="185">
        <f t="shared" si="5"/>
        <v>90</v>
      </c>
      <c r="AA90" s="177"/>
      <c r="AB90" s="185">
        <v>36</v>
      </c>
      <c r="AC90" s="177"/>
      <c r="AD90" s="194">
        <v>18</v>
      </c>
      <c r="AE90" s="198"/>
      <c r="AF90" s="194">
        <v>18</v>
      </c>
      <c r="AG90" s="198"/>
      <c r="AH90" s="194"/>
      <c r="AI90" s="198"/>
      <c r="AJ90" s="185">
        <f t="shared" si="6"/>
        <v>54</v>
      </c>
      <c r="AK90" s="343"/>
      <c r="AL90" s="184"/>
      <c r="AM90" s="182"/>
      <c r="AN90" s="181"/>
      <c r="AO90" s="182"/>
      <c r="AP90" s="181">
        <f>AB90/18</f>
        <v>2</v>
      </c>
      <c r="AQ90" s="182"/>
      <c r="AR90" s="181"/>
      <c r="AS90" s="182"/>
      <c r="AT90" s="181"/>
      <c r="AU90" s="182"/>
      <c r="AV90" s="181"/>
      <c r="AW90" s="182"/>
      <c r="AX90" s="181"/>
      <c r="AY90" s="182"/>
      <c r="AZ90" s="181"/>
      <c r="BA90" s="229"/>
    </row>
    <row r="91" spans="1:53" s="15" customFormat="1" ht="36" customHeight="1">
      <c r="A91" s="158" t="s">
        <v>193</v>
      </c>
      <c r="B91" s="158"/>
      <c r="C91" s="158"/>
      <c r="D91" s="171" t="s">
        <v>208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3"/>
      <c r="R91" s="123"/>
      <c r="S91" s="122"/>
      <c r="T91" s="113"/>
      <c r="U91" s="114">
        <v>3</v>
      </c>
      <c r="V91" s="115"/>
      <c r="W91" s="116"/>
      <c r="X91" s="189">
        <v>3</v>
      </c>
      <c r="Y91" s="190"/>
      <c r="Z91" s="185">
        <f t="shared" si="5"/>
        <v>90</v>
      </c>
      <c r="AA91" s="177"/>
      <c r="AB91" s="185">
        <v>36</v>
      </c>
      <c r="AC91" s="177"/>
      <c r="AD91" s="194">
        <v>18</v>
      </c>
      <c r="AE91" s="198"/>
      <c r="AF91" s="194">
        <v>18</v>
      </c>
      <c r="AG91" s="198"/>
      <c r="AH91" s="194"/>
      <c r="AI91" s="198"/>
      <c r="AJ91" s="185">
        <f t="shared" si="6"/>
        <v>54</v>
      </c>
      <c r="AK91" s="343"/>
      <c r="AL91" s="184"/>
      <c r="AM91" s="182"/>
      <c r="AN91" s="181"/>
      <c r="AO91" s="182"/>
      <c r="AP91" s="181">
        <f>AB91/18</f>
        <v>2</v>
      </c>
      <c r="AQ91" s="182"/>
      <c r="AR91" s="181"/>
      <c r="AS91" s="182"/>
      <c r="AT91" s="181"/>
      <c r="AU91" s="182"/>
      <c r="AV91" s="181"/>
      <c r="AW91" s="182"/>
      <c r="AX91" s="181"/>
      <c r="AY91" s="182"/>
      <c r="AZ91" s="181"/>
      <c r="BA91" s="229"/>
    </row>
    <row r="92" spans="1:53" s="15" customFormat="1" ht="36" customHeight="1">
      <c r="A92" s="158" t="s">
        <v>184</v>
      </c>
      <c r="B92" s="158"/>
      <c r="C92" s="158"/>
      <c r="D92" s="148" t="s">
        <v>118</v>
      </c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3">
        <v>4</v>
      </c>
      <c r="S92" s="143"/>
      <c r="T92" s="152"/>
      <c r="U92" s="153"/>
      <c r="V92" s="100"/>
      <c r="W92" s="102"/>
      <c r="X92" s="144">
        <v>6</v>
      </c>
      <c r="Y92" s="140"/>
      <c r="Z92" s="149">
        <f t="shared" si="5"/>
        <v>180</v>
      </c>
      <c r="AA92" s="150"/>
      <c r="AB92" s="146">
        <v>60</v>
      </c>
      <c r="AC92" s="146"/>
      <c r="AD92" s="145">
        <v>30</v>
      </c>
      <c r="AE92" s="145"/>
      <c r="AF92" s="145">
        <v>30</v>
      </c>
      <c r="AG92" s="145"/>
      <c r="AH92" s="145"/>
      <c r="AI92" s="145"/>
      <c r="AJ92" s="142">
        <f t="shared" si="6"/>
        <v>120</v>
      </c>
      <c r="AK92" s="134"/>
      <c r="AL92" s="143"/>
      <c r="AM92" s="143"/>
      <c r="AN92" s="141"/>
      <c r="AO92" s="141"/>
      <c r="AP92" s="141"/>
      <c r="AQ92" s="141"/>
      <c r="AR92" s="141">
        <f>AB92/18</f>
        <v>3.3333333333333335</v>
      </c>
      <c r="AS92" s="141"/>
      <c r="AT92" s="126"/>
      <c r="AU92" s="125"/>
      <c r="AV92" s="126"/>
      <c r="AW92" s="125"/>
      <c r="AX92" s="126"/>
      <c r="AY92" s="125"/>
      <c r="AZ92" s="126"/>
      <c r="BA92" s="127"/>
    </row>
    <row r="93" spans="1:53" s="15" customFormat="1" ht="36" customHeight="1" thickBot="1">
      <c r="A93" s="158" t="s">
        <v>194</v>
      </c>
      <c r="B93" s="158"/>
      <c r="C93" s="158"/>
      <c r="D93" s="148" t="s">
        <v>252</v>
      </c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3">
        <v>4</v>
      </c>
      <c r="S93" s="143"/>
      <c r="T93" s="152"/>
      <c r="U93" s="153"/>
      <c r="V93" s="100"/>
      <c r="W93" s="102"/>
      <c r="X93" s="144">
        <v>6</v>
      </c>
      <c r="Y93" s="140"/>
      <c r="Z93" s="149">
        <f t="shared" si="5"/>
        <v>180</v>
      </c>
      <c r="AA93" s="150"/>
      <c r="AB93" s="146">
        <v>60</v>
      </c>
      <c r="AC93" s="146"/>
      <c r="AD93" s="145">
        <v>30</v>
      </c>
      <c r="AE93" s="145"/>
      <c r="AF93" s="145">
        <v>30</v>
      </c>
      <c r="AG93" s="145"/>
      <c r="AH93" s="145"/>
      <c r="AI93" s="145"/>
      <c r="AJ93" s="142">
        <f t="shared" si="6"/>
        <v>120</v>
      </c>
      <c r="AK93" s="134"/>
      <c r="AL93" s="143"/>
      <c r="AM93" s="143"/>
      <c r="AN93" s="141"/>
      <c r="AO93" s="141"/>
      <c r="AP93" s="141"/>
      <c r="AQ93" s="141"/>
      <c r="AR93" s="141">
        <f>AB93/18</f>
        <v>3.3333333333333335</v>
      </c>
      <c r="AS93" s="141"/>
      <c r="AT93" s="126"/>
      <c r="AU93" s="125"/>
      <c r="AV93" s="126"/>
      <c r="AW93" s="125"/>
      <c r="AX93" s="126"/>
      <c r="AY93" s="125"/>
      <c r="AZ93" s="126"/>
      <c r="BA93" s="127"/>
    </row>
    <row r="94" spans="1:53" s="15" customFormat="1" ht="52.5" customHeight="1" thickBot="1">
      <c r="A94" s="158" t="s">
        <v>185</v>
      </c>
      <c r="B94" s="158"/>
      <c r="C94" s="158"/>
      <c r="D94" s="148" t="s">
        <v>255</v>
      </c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223"/>
      <c r="S94" s="223"/>
      <c r="T94" s="121"/>
      <c r="U94" s="124">
        <v>5</v>
      </c>
      <c r="V94" s="100"/>
      <c r="W94" s="84"/>
      <c r="X94" s="178">
        <v>2</v>
      </c>
      <c r="Y94" s="178"/>
      <c r="Z94" s="200">
        <f aca="true" t="shared" si="7" ref="Z94:Z100">X94*30</f>
        <v>60</v>
      </c>
      <c r="AA94" s="180"/>
      <c r="AB94" s="146">
        <v>30</v>
      </c>
      <c r="AC94" s="146"/>
      <c r="AD94" s="146">
        <v>30</v>
      </c>
      <c r="AE94" s="146"/>
      <c r="AF94" s="146"/>
      <c r="AG94" s="146"/>
      <c r="AH94" s="149"/>
      <c r="AI94" s="150"/>
      <c r="AJ94" s="147">
        <f aca="true" t="shared" si="8" ref="AJ94:AJ100">Z94-AB94</f>
        <v>30</v>
      </c>
      <c r="AK94" s="147"/>
      <c r="AL94" s="143"/>
      <c r="AM94" s="143"/>
      <c r="AN94" s="141"/>
      <c r="AO94" s="141"/>
      <c r="AP94" s="141"/>
      <c r="AQ94" s="141"/>
      <c r="AR94" s="141"/>
      <c r="AS94" s="141"/>
      <c r="AT94" s="141">
        <f>AB94/18</f>
        <v>1.6666666666666667</v>
      </c>
      <c r="AU94" s="141"/>
      <c r="AV94" s="141"/>
      <c r="AW94" s="141"/>
      <c r="AX94" s="141"/>
      <c r="AY94" s="141"/>
      <c r="AZ94" s="135"/>
      <c r="BA94" s="135"/>
    </row>
    <row r="95" spans="1:53" s="15" customFormat="1" ht="52.5" customHeight="1" thickBot="1">
      <c r="A95" s="158" t="s">
        <v>195</v>
      </c>
      <c r="B95" s="158"/>
      <c r="C95" s="158"/>
      <c r="D95" s="148" t="s">
        <v>202</v>
      </c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223"/>
      <c r="S95" s="223"/>
      <c r="T95" s="121"/>
      <c r="U95" s="124">
        <v>5</v>
      </c>
      <c r="V95" s="100"/>
      <c r="W95" s="84"/>
      <c r="X95" s="178">
        <v>2</v>
      </c>
      <c r="Y95" s="178"/>
      <c r="Z95" s="200">
        <f t="shared" si="7"/>
        <v>60</v>
      </c>
      <c r="AA95" s="180"/>
      <c r="AB95" s="146">
        <v>30</v>
      </c>
      <c r="AC95" s="146"/>
      <c r="AD95" s="146"/>
      <c r="AE95" s="146"/>
      <c r="AF95" s="146"/>
      <c r="AG95" s="146"/>
      <c r="AH95" s="149">
        <v>30</v>
      </c>
      <c r="AI95" s="150"/>
      <c r="AJ95" s="147">
        <f t="shared" si="8"/>
        <v>30</v>
      </c>
      <c r="AK95" s="147"/>
      <c r="AL95" s="143"/>
      <c r="AM95" s="143"/>
      <c r="AN95" s="141"/>
      <c r="AO95" s="141"/>
      <c r="AP95" s="141"/>
      <c r="AQ95" s="141"/>
      <c r="AR95" s="141"/>
      <c r="AS95" s="141"/>
      <c r="AT95" s="141">
        <f>AB95/18</f>
        <v>1.6666666666666667</v>
      </c>
      <c r="AU95" s="141"/>
      <c r="AV95" s="141"/>
      <c r="AW95" s="141"/>
      <c r="AX95" s="141"/>
      <c r="AY95" s="141"/>
      <c r="AZ95" s="135"/>
      <c r="BA95" s="135"/>
    </row>
    <row r="96" spans="1:53" s="15" customFormat="1" ht="52.5" customHeight="1" thickBot="1">
      <c r="A96" s="158" t="s">
        <v>186</v>
      </c>
      <c r="B96" s="158"/>
      <c r="C96" s="158"/>
      <c r="D96" s="148" t="s">
        <v>179</v>
      </c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223">
        <v>6</v>
      </c>
      <c r="S96" s="223"/>
      <c r="T96" s="121"/>
      <c r="U96" s="124"/>
      <c r="V96" s="100"/>
      <c r="W96" s="84"/>
      <c r="X96" s="178">
        <v>2</v>
      </c>
      <c r="Y96" s="178"/>
      <c r="Z96" s="200">
        <f t="shared" si="7"/>
        <v>60</v>
      </c>
      <c r="AA96" s="180"/>
      <c r="AB96" s="146">
        <v>24</v>
      </c>
      <c r="AC96" s="146"/>
      <c r="AD96" s="146">
        <v>14</v>
      </c>
      <c r="AE96" s="146"/>
      <c r="AF96" s="146"/>
      <c r="AG96" s="146"/>
      <c r="AH96" s="149">
        <v>10</v>
      </c>
      <c r="AI96" s="150"/>
      <c r="AJ96" s="147">
        <f t="shared" si="8"/>
        <v>36</v>
      </c>
      <c r="AK96" s="147"/>
      <c r="AL96" s="143"/>
      <c r="AM96" s="143"/>
      <c r="AN96" s="141"/>
      <c r="AO96" s="141"/>
      <c r="AP96" s="141"/>
      <c r="AQ96" s="141"/>
      <c r="AR96" s="141"/>
      <c r="AS96" s="141"/>
      <c r="AT96" s="141"/>
      <c r="AU96" s="141"/>
      <c r="AV96" s="141">
        <f>AB96/18</f>
        <v>1.3333333333333333</v>
      </c>
      <c r="AW96" s="141"/>
      <c r="AX96" s="141"/>
      <c r="AY96" s="141"/>
      <c r="AZ96" s="135"/>
      <c r="BA96" s="135"/>
    </row>
    <row r="97" spans="1:53" s="15" customFormat="1" ht="52.5" customHeight="1" thickBot="1">
      <c r="A97" s="158" t="s">
        <v>196</v>
      </c>
      <c r="B97" s="158"/>
      <c r="C97" s="158"/>
      <c r="D97" s="148" t="s">
        <v>178</v>
      </c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223"/>
      <c r="S97" s="223"/>
      <c r="T97" s="121"/>
      <c r="U97" s="124">
        <v>6</v>
      </c>
      <c r="V97" s="100"/>
      <c r="W97" s="84"/>
      <c r="X97" s="178">
        <v>2</v>
      </c>
      <c r="Y97" s="178"/>
      <c r="Z97" s="200">
        <f t="shared" si="7"/>
        <v>60</v>
      </c>
      <c r="AA97" s="180"/>
      <c r="AB97" s="146">
        <v>24</v>
      </c>
      <c r="AC97" s="146"/>
      <c r="AD97" s="146">
        <v>14</v>
      </c>
      <c r="AE97" s="146"/>
      <c r="AF97" s="146"/>
      <c r="AG97" s="146"/>
      <c r="AH97" s="149">
        <v>10</v>
      </c>
      <c r="AI97" s="150"/>
      <c r="AJ97" s="147">
        <f t="shared" si="8"/>
        <v>36</v>
      </c>
      <c r="AK97" s="147"/>
      <c r="AL97" s="143"/>
      <c r="AM97" s="143"/>
      <c r="AN97" s="141"/>
      <c r="AO97" s="141"/>
      <c r="AP97" s="141"/>
      <c r="AQ97" s="141"/>
      <c r="AR97" s="141"/>
      <c r="AS97" s="141"/>
      <c r="AT97" s="141"/>
      <c r="AU97" s="141"/>
      <c r="AV97" s="141">
        <f>AB97/18</f>
        <v>1.3333333333333333</v>
      </c>
      <c r="AW97" s="141"/>
      <c r="AX97" s="141"/>
      <c r="AY97" s="141"/>
      <c r="AZ97" s="135"/>
      <c r="BA97" s="135"/>
    </row>
    <row r="98" spans="1:53" s="15" customFormat="1" ht="52.5" customHeight="1" thickBot="1">
      <c r="A98" s="158" t="s">
        <v>187</v>
      </c>
      <c r="B98" s="158"/>
      <c r="C98" s="158"/>
      <c r="D98" s="171" t="s">
        <v>203</v>
      </c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3"/>
      <c r="R98" s="223"/>
      <c r="S98" s="223"/>
      <c r="T98" s="121"/>
      <c r="U98" s="124">
        <v>7</v>
      </c>
      <c r="V98" s="100"/>
      <c r="W98" s="84"/>
      <c r="X98" s="178">
        <v>2</v>
      </c>
      <c r="Y98" s="178"/>
      <c r="Z98" s="200">
        <f t="shared" si="7"/>
        <v>60</v>
      </c>
      <c r="AA98" s="180"/>
      <c r="AB98" s="146">
        <v>24</v>
      </c>
      <c r="AC98" s="146"/>
      <c r="AD98" s="146">
        <v>14</v>
      </c>
      <c r="AE98" s="146"/>
      <c r="AF98" s="146"/>
      <c r="AG98" s="146"/>
      <c r="AH98" s="149">
        <v>10</v>
      </c>
      <c r="AI98" s="150"/>
      <c r="AJ98" s="147">
        <f t="shared" si="8"/>
        <v>36</v>
      </c>
      <c r="AK98" s="147"/>
      <c r="AL98" s="143"/>
      <c r="AM98" s="143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>
        <f>AB98/18</f>
        <v>1.3333333333333333</v>
      </c>
      <c r="AY98" s="141"/>
      <c r="AZ98" s="135"/>
      <c r="BA98" s="135"/>
    </row>
    <row r="99" spans="1:53" s="21" customFormat="1" ht="55.5" customHeight="1" thickBot="1">
      <c r="A99" s="158" t="s">
        <v>197</v>
      </c>
      <c r="B99" s="158"/>
      <c r="C99" s="158"/>
      <c r="D99" s="171" t="s">
        <v>204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3"/>
      <c r="R99" s="223"/>
      <c r="S99" s="223"/>
      <c r="T99" s="121"/>
      <c r="U99" s="124">
        <v>7</v>
      </c>
      <c r="V99" s="100"/>
      <c r="W99" s="84"/>
      <c r="X99" s="178">
        <v>2</v>
      </c>
      <c r="Y99" s="178"/>
      <c r="Z99" s="200">
        <f t="shared" si="7"/>
        <v>60</v>
      </c>
      <c r="AA99" s="180"/>
      <c r="AB99" s="146">
        <v>24</v>
      </c>
      <c r="AC99" s="146"/>
      <c r="AD99" s="146">
        <v>14</v>
      </c>
      <c r="AE99" s="146"/>
      <c r="AF99" s="146"/>
      <c r="AG99" s="146"/>
      <c r="AH99" s="149">
        <v>10</v>
      </c>
      <c r="AI99" s="150"/>
      <c r="AJ99" s="147">
        <f t="shared" si="8"/>
        <v>36</v>
      </c>
      <c r="AK99" s="147"/>
      <c r="AL99" s="143"/>
      <c r="AM99" s="143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>
        <f>AB99/18</f>
        <v>1.3333333333333333</v>
      </c>
      <c r="AY99" s="141"/>
      <c r="AZ99" s="135"/>
      <c r="BA99" s="135"/>
    </row>
    <row r="100" spans="1:53" s="21" customFormat="1" ht="55.5" customHeight="1" thickBot="1">
      <c r="A100" s="158" t="s">
        <v>188</v>
      </c>
      <c r="B100" s="158"/>
      <c r="C100" s="158"/>
      <c r="D100" s="148" t="s">
        <v>228</v>
      </c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223"/>
      <c r="S100" s="223"/>
      <c r="T100" s="152">
        <v>5.6</v>
      </c>
      <c r="U100" s="153"/>
      <c r="V100" s="154"/>
      <c r="W100" s="84"/>
      <c r="X100" s="178">
        <v>7</v>
      </c>
      <c r="Y100" s="178"/>
      <c r="Z100" s="200">
        <f t="shared" si="7"/>
        <v>210</v>
      </c>
      <c r="AA100" s="180"/>
      <c r="AB100" s="146">
        <v>92</v>
      </c>
      <c r="AC100" s="146"/>
      <c r="AD100" s="146"/>
      <c r="AE100" s="146"/>
      <c r="AF100" s="146">
        <v>92</v>
      </c>
      <c r="AG100" s="146"/>
      <c r="AH100" s="149"/>
      <c r="AI100" s="150"/>
      <c r="AJ100" s="147">
        <f t="shared" si="8"/>
        <v>118</v>
      </c>
      <c r="AK100" s="147"/>
      <c r="AL100" s="143"/>
      <c r="AM100" s="143"/>
      <c r="AN100" s="141"/>
      <c r="AO100" s="141"/>
      <c r="AP100" s="141"/>
      <c r="AQ100" s="141"/>
      <c r="AR100" s="141"/>
      <c r="AS100" s="141"/>
      <c r="AT100" s="183">
        <f>44/18</f>
        <v>2.4444444444444446</v>
      </c>
      <c r="AU100" s="183"/>
      <c r="AV100" s="183">
        <v>2.667</v>
      </c>
      <c r="AW100" s="183"/>
      <c r="AX100" s="141"/>
      <c r="AY100" s="141"/>
      <c r="AZ100" s="135"/>
      <c r="BA100" s="135"/>
    </row>
    <row r="101" spans="1:53" s="21" customFormat="1" ht="55.5" customHeight="1" thickBot="1">
      <c r="A101" s="158" t="s">
        <v>198</v>
      </c>
      <c r="B101" s="158"/>
      <c r="C101" s="158"/>
      <c r="D101" s="148" t="s">
        <v>227</v>
      </c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223"/>
      <c r="S101" s="223"/>
      <c r="T101" s="152">
        <v>5.6</v>
      </c>
      <c r="U101" s="153"/>
      <c r="V101" s="154"/>
      <c r="W101" s="84"/>
      <c r="X101" s="178">
        <v>7</v>
      </c>
      <c r="Y101" s="178"/>
      <c r="Z101" s="200">
        <f aca="true" t="shared" si="9" ref="Z101:Z114">X101*30</f>
        <v>210</v>
      </c>
      <c r="AA101" s="180"/>
      <c r="AB101" s="146">
        <v>92</v>
      </c>
      <c r="AC101" s="146"/>
      <c r="AD101" s="146"/>
      <c r="AE101" s="146"/>
      <c r="AF101" s="146">
        <v>92</v>
      </c>
      <c r="AG101" s="146"/>
      <c r="AH101" s="149"/>
      <c r="AI101" s="150"/>
      <c r="AJ101" s="147">
        <f aca="true" t="shared" si="10" ref="AJ101:AJ107">Z101-AB101</f>
        <v>118</v>
      </c>
      <c r="AK101" s="147"/>
      <c r="AL101" s="143"/>
      <c r="AM101" s="143"/>
      <c r="AN101" s="141"/>
      <c r="AO101" s="141"/>
      <c r="AP101" s="141"/>
      <c r="AQ101" s="141"/>
      <c r="AR101" s="141"/>
      <c r="AS101" s="141"/>
      <c r="AT101" s="183">
        <f>44/18</f>
        <v>2.4444444444444446</v>
      </c>
      <c r="AU101" s="183"/>
      <c r="AV101" s="183">
        <v>2.667</v>
      </c>
      <c r="AW101" s="183"/>
      <c r="AX101" s="141"/>
      <c r="AY101" s="141"/>
      <c r="AZ101" s="135"/>
      <c r="BA101" s="135"/>
    </row>
    <row r="102" spans="1:53" s="21" customFormat="1" ht="55.5" customHeight="1" thickBot="1">
      <c r="A102" s="158" t="s">
        <v>189</v>
      </c>
      <c r="B102" s="158"/>
      <c r="C102" s="158"/>
      <c r="D102" s="148" t="s">
        <v>119</v>
      </c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79"/>
      <c r="S102" s="180"/>
      <c r="T102" s="113"/>
      <c r="U102" s="114">
        <v>6</v>
      </c>
      <c r="V102" s="115"/>
      <c r="W102" s="120"/>
      <c r="X102" s="199">
        <v>5</v>
      </c>
      <c r="Y102" s="199"/>
      <c r="Z102" s="146">
        <f t="shared" si="9"/>
        <v>150</v>
      </c>
      <c r="AA102" s="146"/>
      <c r="AB102" s="146">
        <v>66</v>
      </c>
      <c r="AC102" s="146"/>
      <c r="AD102" s="146">
        <v>46</v>
      </c>
      <c r="AE102" s="146"/>
      <c r="AF102" s="146">
        <v>20</v>
      </c>
      <c r="AG102" s="146"/>
      <c r="AH102" s="146"/>
      <c r="AI102" s="146"/>
      <c r="AJ102" s="146">
        <f t="shared" si="10"/>
        <v>84</v>
      </c>
      <c r="AK102" s="146"/>
      <c r="AL102" s="141"/>
      <c r="AM102" s="141"/>
      <c r="AN102" s="141"/>
      <c r="AO102" s="141"/>
      <c r="AP102" s="174"/>
      <c r="AQ102" s="174"/>
      <c r="AR102" s="174"/>
      <c r="AS102" s="174"/>
      <c r="AT102" s="174"/>
      <c r="AU102" s="174"/>
      <c r="AV102" s="174">
        <f>AB102/18</f>
        <v>3.6666666666666665</v>
      </c>
      <c r="AW102" s="174"/>
      <c r="AX102" s="174"/>
      <c r="AY102" s="174"/>
      <c r="AZ102" s="175"/>
      <c r="BA102" s="175"/>
    </row>
    <row r="103" spans="1:53" s="15" customFormat="1" ht="39.75" customHeight="1" thickBot="1">
      <c r="A103" s="158" t="s">
        <v>199</v>
      </c>
      <c r="B103" s="158"/>
      <c r="C103" s="158"/>
      <c r="D103" s="148" t="s">
        <v>201</v>
      </c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79"/>
      <c r="S103" s="180"/>
      <c r="T103" s="113"/>
      <c r="U103" s="114">
        <v>6</v>
      </c>
      <c r="V103" s="115"/>
      <c r="W103" s="120"/>
      <c r="X103" s="199">
        <v>5</v>
      </c>
      <c r="Y103" s="199"/>
      <c r="Z103" s="146">
        <f t="shared" si="9"/>
        <v>150</v>
      </c>
      <c r="AA103" s="146"/>
      <c r="AB103" s="146">
        <v>66</v>
      </c>
      <c r="AC103" s="146"/>
      <c r="AD103" s="146">
        <v>46</v>
      </c>
      <c r="AE103" s="146"/>
      <c r="AF103" s="146">
        <v>20</v>
      </c>
      <c r="AG103" s="146"/>
      <c r="AH103" s="146"/>
      <c r="AI103" s="146"/>
      <c r="AJ103" s="146">
        <f t="shared" si="10"/>
        <v>84</v>
      </c>
      <c r="AK103" s="146"/>
      <c r="AL103" s="141"/>
      <c r="AM103" s="141"/>
      <c r="AN103" s="141"/>
      <c r="AO103" s="141"/>
      <c r="AP103" s="174"/>
      <c r="AQ103" s="174"/>
      <c r="AR103" s="174"/>
      <c r="AS103" s="174"/>
      <c r="AT103" s="174"/>
      <c r="AU103" s="174"/>
      <c r="AV103" s="174">
        <f>AB103/18</f>
        <v>3.6666666666666665</v>
      </c>
      <c r="AW103" s="174"/>
      <c r="AX103" s="174"/>
      <c r="AY103" s="174"/>
      <c r="AZ103" s="175"/>
      <c r="BA103" s="175"/>
    </row>
    <row r="104" spans="1:53" s="15" customFormat="1" ht="57" customHeight="1" thickBot="1">
      <c r="A104" s="158" t="s">
        <v>253</v>
      </c>
      <c r="B104" s="158"/>
      <c r="C104" s="158"/>
      <c r="D104" s="171" t="s">
        <v>173</v>
      </c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3"/>
      <c r="R104" s="209">
        <v>7</v>
      </c>
      <c r="S104" s="198"/>
      <c r="T104" s="113"/>
      <c r="U104" s="114"/>
      <c r="V104" s="115"/>
      <c r="W104" s="84"/>
      <c r="X104" s="196">
        <v>6</v>
      </c>
      <c r="Y104" s="197"/>
      <c r="Z104" s="200">
        <f t="shared" si="9"/>
        <v>180</v>
      </c>
      <c r="AA104" s="180"/>
      <c r="AB104" s="194">
        <v>80</v>
      </c>
      <c r="AC104" s="198"/>
      <c r="AD104" s="194">
        <v>48</v>
      </c>
      <c r="AE104" s="198"/>
      <c r="AF104" s="194">
        <v>32</v>
      </c>
      <c r="AG104" s="198"/>
      <c r="AH104" s="194"/>
      <c r="AI104" s="198"/>
      <c r="AJ104" s="147">
        <f t="shared" si="10"/>
        <v>100</v>
      </c>
      <c r="AK104" s="147"/>
      <c r="AL104" s="213"/>
      <c r="AM104" s="202"/>
      <c r="AN104" s="201"/>
      <c r="AO104" s="202"/>
      <c r="AP104" s="201"/>
      <c r="AQ104" s="202"/>
      <c r="AR104" s="201"/>
      <c r="AS104" s="202"/>
      <c r="AT104" s="201"/>
      <c r="AU104" s="202"/>
      <c r="AV104" s="201"/>
      <c r="AW104" s="202"/>
      <c r="AX104" s="201">
        <f>AB104/18</f>
        <v>4.444444444444445</v>
      </c>
      <c r="AY104" s="202"/>
      <c r="AZ104" s="201"/>
      <c r="BA104" s="212"/>
    </row>
    <row r="105" spans="1:53" s="20" customFormat="1" ht="47.25" customHeight="1" thickBot="1">
      <c r="A105" s="158" t="s">
        <v>254</v>
      </c>
      <c r="B105" s="158"/>
      <c r="C105" s="158"/>
      <c r="D105" s="148" t="s">
        <v>237</v>
      </c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223">
        <v>7</v>
      </c>
      <c r="S105" s="223"/>
      <c r="T105" s="194"/>
      <c r="U105" s="206"/>
      <c r="V105" s="83"/>
      <c r="W105" s="84"/>
      <c r="X105" s="196">
        <v>6</v>
      </c>
      <c r="Y105" s="197"/>
      <c r="Z105" s="200">
        <f t="shared" si="9"/>
        <v>180</v>
      </c>
      <c r="AA105" s="180"/>
      <c r="AB105" s="194">
        <v>80</v>
      </c>
      <c r="AC105" s="198"/>
      <c r="AD105" s="194">
        <v>48</v>
      </c>
      <c r="AE105" s="198"/>
      <c r="AF105" s="194">
        <v>32</v>
      </c>
      <c r="AG105" s="198"/>
      <c r="AH105" s="194"/>
      <c r="AI105" s="198"/>
      <c r="AJ105" s="147">
        <f t="shared" si="10"/>
        <v>100</v>
      </c>
      <c r="AK105" s="147"/>
      <c r="AL105" s="143"/>
      <c r="AM105" s="143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>
        <v>4.444</v>
      </c>
      <c r="AY105" s="141"/>
      <c r="AZ105" s="135"/>
      <c r="BA105" s="135"/>
    </row>
    <row r="106" spans="1:53" s="15" customFormat="1" ht="48" customHeight="1" thickBot="1">
      <c r="A106" s="158" t="s">
        <v>190</v>
      </c>
      <c r="B106" s="158"/>
      <c r="C106" s="158"/>
      <c r="D106" s="129" t="s">
        <v>214</v>
      </c>
      <c r="R106" s="223"/>
      <c r="S106" s="223"/>
      <c r="T106" s="121"/>
      <c r="U106" s="124">
        <v>8</v>
      </c>
      <c r="V106" s="100"/>
      <c r="W106" s="84"/>
      <c r="X106" s="178">
        <v>3</v>
      </c>
      <c r="Y106" s="178"/>
      <c r="Z106" s="200">
        <f t="shared" si="9"/>
        <v>90</v>
      </c>
      <c r="AA106" s="180"/>
      <c r="AB106" s="146">
        <v>40</v>
      </c>
      <c r="AC106" s="146"/>
      <c r="AD106" s="146">
        <v>20</v>
      </c>
      <c r="AE106" s="146"/>
      <c r="AF106" s="146">
        <v>20</v>
      </c>
      <c r="AG106" s="146"/>
      <c r="AH106" s="149"/>
      <c r="AI106" s="150"/>
      <c r="AJ106" s="147">
        <f t="shared" si="10"/>
        <v>50</v>
      </c>
      <c r="AK106" s="147"/>
      <c r="AL106" s="143"/>
      <c r="AM106" s="143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35">
        <v>4</v>
      </c>
      <c r="BA106" s="135"/>
    </row>
    <row r="107" spans="1:53" s="15" customFormat="1" ht="46.5" customHeight="1">
      <c r="A107" s="158" t="s">
        <v>200</v>
      </c>
      <c r="B107" s="158"/>
      <c r="C107" s="158"/>
      <c r="D107" s="148" t="s">
        <v>209</v>
      </c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223"/>
      <c r="S107" s="223"/>
      <c r="T107" s="121"/>
      <c r="U107" s="124">
        <v>8</v>
      </c>
      <c r="V107" s="100"/>
      <c r="W107" s="84"/>
      <c r="X107" s="178">
        <v>3</v>
      </c>
      <c r="Y107" s="178"/>
      <c r="Z107" s="200">
        <f t="shared" si="9"/>
        <v>90</v>
      </c>
      <c r="AA107" s="180"/>
      <c r="AB107" s="146">
        <v>40</v>
      </c>
      <c r="AC107" s="146"/>
      <c r="AD107" s="146">
        <v>20</v>
      </c>
      <c r="AE107" s="146"/>
      <c r="AF107" s="146">
        <v>20</v>
      </c>
      <c r="AG107" s="146"/>
      <c r="AH107" s="149"/>
      <c r="AI107" s="150"/>
      <c r="AJ107" s="147">
        <f t="shared" si="10"/>
        <v>50</v>
      </c>
      <c r="AK107" s="147"/>
      <c r="AL107" s="143"/>
      <c r="AM107" s="143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35">
        <v>4</v>
      </c>
      <c r="BA107" s="135"/>
    </row>
    <row r="108" spans="1:53" s="15" customFormat="1" ht="55.5" customHeight="1">
      <c r="A108" s="158" t="s">
        <v>215</v>
      </c>
      <c r="B108" s="158"/>
      <c r="C108" s="158"/>
      <c r="D108" s="148" t="s">
        <v>210</v>
      </c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213">
        <v>8</v>
      </c>
      <c r="S108" s="202"/>
      <c r="T108" s="121"/>
      <c r="U108" s="124">
        <v>7</v>
      </c>
      <c r="V108" s="100"/>
      <c r="W108" s="102"/>
      <c r="X108" s="196">
        <v>6</v>
      </c>
      <c r="Y108" s="197"/>
      <c r="Z108" s="194">
        <f t="shared" si="9"/>
        <v>180</v>
      </c>
      <c r="AA108" s="198"/>
      <c r="AB108" s="194">
        <v>90</v>
      </c>
      <c r="AC108" s="198"/>
      <c r="AD108" s="194">
        <v>60</v>
      </c>
      <c r="AE108" s="198"/>
      <c r="AF108" s="194">
        <v>30</v>
      </c>
      <c r="AG108" s="198"/>
      <c r="AH108" s="194"/>
      <c r="AI108" s="198"/>
      <c r="AJ108" s="194">
        <f aca="true" t="shared" si="11" ref="AJ108:AJ113">Z108-AB108</f>
        <v>90</v>
      </c>
      <c r="AK108" s="195"/>
      <c r="AL108" s="143"/>
      <c r="AM108" s="143"/>
      <c r="AN108" s="201"/>
      <c r="AO108" s="202"/>
      <c r="AP108" s="201"/>
      <c r="AQ108" s="202"/>
      <c r="AR108" s="201"/>
      <c r="AS108" s="202"/>
      <c r="AT108" s="201"/>
      <c r="AU108" s="202"/>
      <c r="AV108" s="201"/>
      <c r="AW108" s="202"/>
      <c r="AX108" s="201">
        <v>2.6</v>
      </c>
      <c r="AY108" s="202"/>
      <c r="AZ108" s="201">
        <v>4</v>
      </c>
      <c r="BA108" s="212"/>
    </row>
    <row r="109" spans="1:53" s="15" customFormat="1" ht="36" customHeight="1">
      <c r="A109" s="203" t="s">
        <v>216</v>
      </c>
      <c r="B109" s="204"/>
      <c r="C109" s="205"/>
      <c r="D109" s="129" t="s">
        <v>211</v>
      </c>
      <c r="R109" s="213">
        <v>8</v>
      </c>
      <c r="S109" s="202"/>
      <c r="T109" s="121"/>
      <c r="U109" s="124">
        <v>7</v>
      </c>
      <c r="V109" s="100"/>
      <c r="W109" s="102"/>
      <c r="X109" s="196">
        <v>6</v>
      </c>
      <c r="Y109" s="197"/>
      <c r="Z109" s="194">
        <f t="shared" si="9"/>
        <v>180</v>
      </c>
      <c r="AA109" s="198"/>
      <c r="AB109" s="194">
        <v>90</v>
      </c>
      <c r="AC109" s="198"/>
      <c r="AD109" s="194">
        <v>60</v>
      </c>
      <c r="AE109" s="198"/>
      <c r="AF109" s="194">
        <v>30</v>
      </c>
      <c r="AG109" s="198"/>
      <c r="AH109" s="194"/>
      <c r="AI109" s="198"/>
      <c r="AJ109" s="194">
        <f t="shared" si="11"/>
        <v>90</v>
      </c>
      <c r="AK109" s="195"/>
      <c r="AL109" s="143"/>
      <c r="AM109" s="143"/>
      <c r="AN109" s="201"/>
      <c r="AO109" s="202"/>
      <c r="AP109" s="201"/>
      <c r="AQ109" s="202"/>
      <c r="AR109" s="141"/>
      <c r="AS109" s="141"/>
      <c r="AT109" s="201"/>
      <c r="AU109" s="202"/>
      <c r="AV109" s="201"/>
      <c r="AW109" s="202"/>
      <c r="AX109" s="201">
        <v>2.6</v>
      </c>
      <c r="AY109" s="202"/>
      <c r="AZ109" s="201">
        <v>4</v>
      </c>
      <c r="BA109" s="212"/>
    </row>
    <row r="110" spans="1:53" s="15" customFormat="1" ht="45" customHeight="1">
      <c r="A110" s="158" t="s">
        <v>218</v>
      </c>
      <c r="B110" s="158"/>
      <c r="C110" s="158"/>
      <c r="D110" s="171" t="s">
        <v>158</v>
      </c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3"/>
      <c r="R110" s="213">
        <v>8</v>
      </c>
      <c r="S110" s="202"/>
      <c r="T110" s="121"/>
      <c r="U110" s="124">
        <v>7</v>
      </c>
      <c r="V110" s="100"/>
      <c r="W110" s="102"/>
      <c r="X110" s="196">
        <v>6</v>
      </c>
      <c r="Y110" s="197"/>
      <c r="Z110" s="194">
        <f t="shared" si="9"/>
        <v>180</v>
      </c>
      <c r="AA110" s="198"/>
      <c r="AB110" s="194">
        <v>76</v>
      </c>
      <c r="AC110" s="198"/>
      <c r="AD110" s="194">
        <v>40</v>
      </c>
      <c r="AE110" s="198"/>
      <c r="AF110" s="194">
        <v>36</v>
      </c>
      <c r="AG110" s="198"/>
      <c r="AH110" s="194"/>
      <c r="AI110" s="198"/>
      <c r="AJ110" s="194">
        <f t="shared" si="11"/>
        <v>104</v>
      </c>
      <c r="AK110" s="195"/>
      <c r="AL110" s="143"/>
      <c r="AM110" s="143"/>
      <c r="AN110" s="201"/>
      <c r="AO110" s="202"/>
      <c r="AP110" s="201"/>
      <c r="AQ110" s="202"/>
      <c r="AR110" s="141"/>
      <c r="AS110" s="141"/>
      <c r="AT110" s="201"/>
      <c r="AU110" s="202"/>
      <c r="AV110" s="201"/>
      <c r="AW110" s="202"/>
      <c r="AX110" s="201">
        <v>2</v>
      </c>
      <c r="AY110" s="202"/>
      <c r="AZ110" s="201">
        <v>4</v>
      </c>
      <c r="BA110" s="212"/>
    </row>
    <row r="111" spans="1:53" s="15" customFormat="1" ht="36" customHeight="1" thickBot="1">
      <c r="A111" s="203" t="s">
        <v>217</v>
      </c>
      <c r="B111" s="204"/>
      <c r="C111" s="205"/>
      <c r="D111" s="171" t="s">
        <v>213</v>
      </c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3"/>
      <c r="R111" s="213">
        <v>8</v>
      </c>
      <c r="S111" s="202"/>
      <c r="T111" s="121"/>
      <c r="U111" s="124">
        <v>7</v>
      </c>
      <c r="V111" s="100"/>
      <c r="W111" s="102"/>
      <c r="X111" s="196">
        <v>6</v>
      </c>
      <c r="Y111" s="197"/>
      <c r="Z111" s="194">
        <f t="shared" si="9"/>
        <v>180</v>
      </c>
      <c r="AA111" s="198"/>
      <c r="AB111" s="194">
        <v>76</v>
      </c>
      <c r="AC111" s="198"/>
      <c r="AD111" s="194">
        <v>40</v>
      </c>
      <c r="AE111" s="198"/>
      <c r="AF111" s="194">
        <v>36</v>
      </c>
      <c r="AG111" s="198"/>
      <c r="AH111" s="194"/>
      <c r="AI111" s="198"/>
      <c r="AJ111" s="194">
        <f t="shared" si="11"/>
        <v>104</v>
      </c>
      <c r="AK111" s="195"/>
      <c r="AL111" s="143"/>
      <c r="AM111" s="143"/>
      <c r="AN111" s="201"/>
      <c r="AO111" s="202"/>
      <c r="AP111" s="201"/>
      <c r="AQ111" s="202"/>
      <c r="AR111" s="141"/>
      <c r="AS111" s="141"/>
      <c r="AT111" s="201"/>
      <c r="AU111" s="202"/>
      <c r="AV111" s="201"/>
      <c r="AW111" s="202"/>
      <c r="AX111" s="201">
        <v>2</v>
      </c>
      <c r="AY111" s="202"/>
      <c r="AZ111" s="201">
        <v>4</v>
      </c>
      <c r="BA111" s="212"/>
    </row>
    <row r="112" spans="1:53" s="15" customFormat="1" ht="36" customHeight="1" thickBot="1">
      <c r="A112" s="158" t="s">
        <v>219</v>
      </c>
      <c r="B112" s="158"/>
      <c r="C112" s="158"/>
      <c r="D112" s="148" t="s">
        <v>212</v>
      </c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223"/>
      <c r="S112" s="223"/>
      <c r="T112" s="121"/>
      <c r="U112" s="124">
        <v>8</v>
      </c>
      <c r="V112" s="100"/>
      <c r="W112" s="84"/>
      <c r="X112" s="178">
        <v>4</v>
      </c>
      <c r="Y112" s="178"/>
      <c r="Z112" s="200">
        <f t="shared" si="9"/>
        <v>120</v>
      </c>
      <c r="AA112" s="180"/>
      <c r="AB112" s="146">
        <v>36</v>
      </c>
      <c r="AC112" s="146"/>
      <c r="AD112" s="146">
        <v>20</v>
      </c>
      <c r="AE112" s="146"/>
      <c r="AF112" s="146">
        <v>16</v>
      </c>
      <c r="AG112" s="146"/>
      <c r="AH112" s="149"/>
      <c r="AI112" s="150"/>
      <c r="AJ112" s="147">
        <f t="shared" si="11"/>
        <v>84</v>
      </c>
      <c r="AK112" s="147"/>
      <c r="AL112" s="143"/>
      <c r="AM112" s="143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35">
        <v>3.6</v>
      </c>
      <c r="BA112" s="135"/>
    </row>
    <row r="113" spans="1:53" s="15" customFormat="1" ht="36" customHeight="1" thickBot="1">
      <c r="A113" s="158" t="s">
        <v>220</v>
      </c>
      <c r="B113" s="158"/>
      <c r="C113" s="158"/>
      <c r="D113" s="148" t="s">
        <v>230</v>
      </c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223"/>
      <c r="S113" s="223"/>
      <c r="T113" s="121"/>
      <c r="U113" s="124">
        <v>8</v>
      </c>
      <c r="V113" s="100"/>
      <c r="W113" s="84"/>
      <c r="X113" s="178">
        <v>4</v>
      </c>
      <c r="Y113" s="178"/>
      <c r="Z113" s="200">
        <f t="shared" si="9"/>
        <v>120</v>
      </c>
      <c r="AA113" s="180"/>
      <c r="AB113" s="146">
        <v>36</v>
      </c>
      <c r="AC113" s="146"/>
      <c r="AD113" s="146">
        <v>20</v>
      </c>
      <c r="AE113" s="146"/>
      <c r="AF113" s="146">
        <v>16</v>
      </c>
      <c r="AG113" s="146"/>
      <c r="AH113" s="149"/>
      <c r="AI113" s="150"/>
      <c r="AJ113" s="147">
        <f t="shared" si="11"/>
        <v>84</v>
      </c>
      <c r="AK113" s="147"/>
      <c r="AL113" s="143"/>
      <c r="AM113" s="143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35">
        <v>3.6</v>
      </c>
      <c r="BA113" s="135"/>
    </row>
    <row r="114" spans="1:53" s="15" customFormat="1" ht="36" customHeight="1" thickBot="1">
      <c r="A114" s="158" t="s">
        <v>222</v>
      </c>
      <c r="B114" s="158"/>
      <c r="C114" s="158"/>
      <c r="D114" s="148" t="s">
        <v>223</v>
      </c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223"/>
      <c r="S114" s="223"/>
      <c r="T114" s="121"/>
      <c r="U114" s="124"/>
      <c r="V114" s="100"/>
      <c r="W114" s="84">
        <v>4</v>
      </c>
      <c r="X114" s="178">
        <v>1</v>
      </c>
      <c r="Y114" s="178"/>
      <c r="Z114" s="200">
        <f t="shared" si="9"/>
        <v>30</v>
      </c>
      <c r="AA114" s="180"/>
      <c r="AB114" s="146"/>
      <c r="AC114" s="146"/>
      <c r="AD114" s="146"/>
      <c r="AE114" s="146"/>
      <c r="AF114" s="146"/>
      <c r="AG114" s="146"/>
      <c r="AH114" s="149"/>
      <c r="AI114" s="150"/>
      <c r="AJ114" s="147">
        <v>30</v>
      </c>
      <c r="AK114" s="147"/>
      <c r="AL114" s="143"/>
      <c r="AM114" s="143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35"/>
      <c r="BA114" s="135"/>
    </row>
    <row r="115" spans="1:53" s="15" customFormat="1" ht="36" customHeight="1" thickBot="1">
      <c r="A115" s="158" t="s">
        <v>221</v>
      </c>
      <c r="B115" s="158"/>
      <c r="C115" s="158"/>
      <c r="D115" s="148" t="s">
        <v>224</v>
      </c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223"/>
      <c r="S115" s="223"/>
      <c r="T115" s="149"/>
      <c r="U115" s="149"/>
      <c r="V115" s="83"/>
      <c r="W115" s="84">
        <v>4</v>
      </c>
      <c r="X115" s="178">
        <v>1</v>
      </c>
      <c r="Y115" s="178"/>
      <c r="Z115" s="200">
        <v>30</v>
      </c>
      <c r="AA115" s="180"/>
      <c r="AB115" s="146"/>
      <c r="AC115" s="146"/>
      <c r="AD115" s="146"/>
      <c r="AE115" s="146"/>
      <c r="AF115" s="146"/>
      <c r="AG115" s="146"/>
      <c r="AH115" s="149"/>
      <c r="AI115" s="150"/>
      <c r="AJ115" s="147">
        <v>30</v>
      </c>
      <c r="AK115" s="147"/>
      <c r="AL115" s="143"/>
      <c r="AM115" s="143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35"/>
      <c r="BA115" s="135"/>
    </row>
    <row r="116" spans="1:53" s="15" customFormat="1" ht="36" customHeight="1" thickBot="1">
      <c r="A116" s="158" t="s">
        <v>233</v>
      </c>
      <c r="B116" s="158"/>
      <c r="C116" s="158"/>
      <c r="D116" s="148" t="s">
        <v>225</v>
      </c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223"/>
      <c r="S116" s="223"/>
      <c r="T116" s="149"/>
      <c r="U116" s="149"/>
      <c r="V116" s="83"/>
      <c r="W116" s="84">
        <v>7</v>
      </c>
      <c r="X116" s="178">
        <v>1</v>
      </c>
      <c r="Y116" s="178"/>
      <c r="Z116" s="200">
        <f>X116*30</f>
        <v>30</v>
      </c>
      <c r="AA116" s="180"/>
      <c r="AB116" s="146"/>
      <c r="AC116" s="146"/>
      <c r="AD116" s="146"/>
      <c r="AE116" s="146"/>
      <c r="AF116" s="146"/>
      <c r="AG116" s="146"/>
      <c r="AH116" s="149"/>
      <c r="AI116" s="150"/>
      <c r="AJ116" s="147">
        <v>30</v>
      </c>
      <c r="AK116" s="147"/>
      <c r="AL116" s="143"/>
      <c r="AM116" s="143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35"/>
      <c r="BA116" s="135"/>
    </row>
    <row r="117" spans="1:53" s="15" customFormat="1" ht="36" customHeight="1" thickBot="1">
      <c r="A117" s="158" t="s">
        <v>234</v>
      </c>
      <c r="B117" s="158"/>
      <c r="C117" s="158"/>
      <c r="D117" s="148" t="s">
        <v>226</v>
      </c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223"/>
      <c r="S117" s="223"/>
      <c r="T117" s="149"/>
      <c r="U117" s="149"/>
      <c r="V117" s="83"/>
      <c r="W117" s="84">
        <v>7</v>
      </c>
      <c r="X117" s="178">
        <v>1</v>
      </c>
      <c r="Y117" s="178"/>
      <c r="Z117" s="200">
        <v>30</v>
      </c>
      <c r="AA117" s="180"/>
      <c r="AB117" s="146"/>
      <c r="AC117" s="146"/>
      <c r="AD117" s="146"/>
      <c r="AE117" s="146"/>
      <c r="AF117" s="146"/>
      <c r="AG117" s="146"/>
      <c r="AH117" s="149"/>
      <c r="AI117" s="150"/>
      <c r="AJ117" s="147">
        <v>30</v>
      </c>
      <c r="AK117" s="147"/>
      <c r="AL117" s="143"/>
      <c r="AM117" s="143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35"/>
      <c r="BA117" s="135"/>
    </row>
    <row r="118" spans="1:53" s="15" customFormat="1" ht="36" customHeight="1" thickBot="1">
      <c r="A118" s="332" t="s">
        <v>205</v>
      </c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3">
        <v>7</v>
      </c>
      <c r="S118" s="333"/>
      <c r="T118" s="121"/>
      <c r="U118" s="130">
        <v>10</v>
      </c>
      <c r="V118" s="100"/>
      <c r="W118" s="117">
        <v>3</v>
      </c>
      <c r="X118" s="340">
        <f>SUM(X86:Y117)/2</f>
        <v>60</v>
      </c>
      <c r="Y118" s="341"/>
      <c r="Z118" s="340">
        <f>SUM(Z86:AA117)/2</f>
        <v>1800</v>
      </c>
      <c r="AA118" s="341"/>
      <c r="AB118" s="340">
        <f>SUM(AB86:AC117)/2</f>
        <v>708</v>
      </c>
      <c r="AC118" s="341"/>
      <c r="AD118" s="340">
        <f>SUM(AD86:AE117)/2</f>
        <v>373</v>
      </c>
      <c r="AE118" s="341"/>
      <c r="AF118" s="340">
        <f>SUM(AF86:AG117)/2</f>
        <v>300</v>
      </c>
      <c r="AG118" s="341"/>
      <c r="AH118" s="340">
        <f>SUM(AH86:AI117)/2</f>
        <v>35</v>
      </c>
      <c r="AI118" s="341"/>
      <c r="AJ118" s="340">
        <f>SUM(AJ86:AK117)/2</f>
        <v>1092</v>
      </c>
      <c r="AK118" s="341"/>
      <c r="AL118" s="340">
        <f>SUM(AL86:AM117)/2</f>
        <v>1.66</v>
      </c>
      <c r="AM118" s="341"/>
      <c r="AN118" s="340">
        <f>SUM(AN86:AO117)/2</f>
        <v>1.3333333333333333</v>
      </c>
      <c r="AO118" s="341"/>
      <c r="AP118" s="340">
        <f>SUM(AP86:AQ117)/2</f>
        <v>2</v>
      </c>
      <c r="AQ118" s="341"/>
      <c r="AR118" s="340">
        <f>SUM(AR86:AS117)/2</f>
        <v>3.3333333333333335</v>
      </c>
      <c r="AS118" s="341"/>
      <c r="AT118" s="340">
        <f>SUM(AT86:AU117)/2</f>
        <v>4.111111111111112</v>
      </c>
      <c r="AU118" s="341"/>
      <c r="AV118" s="340">
        <f>SUM(AV86:AW117)/2</f>
        <v>7.666999999999999</v>
      </c>
      <c r="AW118" s="341"/>
      <c r="AX118" s="340">
        <f>SUM(AX86:AY117)/2</f>
        <v>10.377555555555555</v>
      </c>
      <c r="AY118" s="341"/>
      <c r="AZ118" s="340">
        <f>SUM(AZ86:BA117)/2</f>
        <v>15.600000000000001</v>
      </c>
      <c r="BA118" s="341"/>
    </row>
    <row r="119" spans="1:53" s="15" customFormat="1" ht="42" customHeight="1" thickBot="1">
      <c r="A119" s="332" t="s">
        <v>121</v>
      </c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3">
        <v>33</v>
      </c>
      <c r="S119" s="333"/>
      <c r="T119" s="225">
        <v>34</v>
      </c>
      <c r="U119" s="225"/>
      <c r="V119" s="225"/>
      <c r="W119" s="117">
        <v>3</v>
      </c>
      <c r="X119" s="227">
        <f>X118+X84</f>
        <v>237</v>
      </c>
      <c r="Y119" s="227"/>
      <c r="Z119" s="227">
        <f>Z118+Z84</f>
        <v>7110</v>
      </c>
      <c r="AA119" s="227"/>
      <c r="AB119" s="227">
        <f>AB118+AB84</f>
        <v>3302</v>
      </c>
      <c r="AC119" s="227"/>
      <c r="AD119" s="227">
        <f>AD118+AD84</f>
        <v>1603</v>
      </c>
      <c r="AE119" s="227"/>
      <c r="AF119" s="227">
        <f>AF118+AF84</f>
        <v>752</v>
      </c>
      <c r="AG119" s="227"/>
      <c r="AH119" s="227">
        <f>AH118+AH84</f>
        <v>947</v>
      </c>
      <c r="AI119" s="227"/>
      <c r="AJ119" s="227">
        <f>AJ118+AJ84</f>
        <v>3808</v>
      </c>
      <c r="AK119" s="227"/>
      <c r="AL119" s="227">
        <f>AL118+AL84</f>
        <v>24.041111111111114</v>
      </c>
      <c r="AM119" s="227"/>
      <c r="AN119" s="227">
        <f>AN118+AN84</f>
        <v>23.926666666666666</v>
      </c>
      <c r="AO119" s="227"/>
      <c r="AP119" s="227">
        <f>AP118+AP84</f>
        <v>24.211111111111112</v>
      </c>
      <c r="AQ119" s="227"/>
      <c r="AR119" s="227">
        <f>AR118+AR84</f>
        <v>23.97444444444444</v>
      </c>
      <c r="AS119" s="227"/>
      <c r="AT119" s="227">
        <f>AT118+AT84</f>
        <v>23.981111111111108</v>
      </c>
      <c r="AU119" s="227"/>
      <c r="AV119" s="227">
        <f>AV118+AV84</f>
        <v>23.967</v>
      </c>
      <c r="AW119" s="227"/>
      <c r="AX119" s="227">
        <f>AX118+AX84</f>
        <v>23.977555555555554</v>
      </c>
      <c r="AY119" s="227"/>
      <c r="AZ119" s="227">
        <f>AZ118+AZ84</f>
        <v>25</v>
      </c>
      <c r="BA119" s="227"/>
    </row>
    <row r="120" spans="1:53" s="15" customFormat="1" ht="54" customHeight="1" thickBot="1">
      <c r="A120" s="332" t="s">
        <v>9</v>
      </c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3"/>
      <c r="S120" s="333"/>
      <c r="T120" s="225"/>
      <c r="U120" s="225"/>
      <c r="V120" s="225"/>
      <c r="W120" s="117"/>
      <c r="X120" s="227">
        <v>3</v>
      </c>
      <c r="Y120" s="227"/>
      <c r="Z120" s="225">
        <v>90</v>
      </c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6">
        <v>90</v>
      </c>
      <c r="AK120" s="226"/>
      <c r="AL120" s="227"/>
      <c r="AM120" s="227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6"/>
      <c r="BA120" s="226"/>
    </row>
    <row r="121" spans="1:53" s="15" customFormat="1" ht="54" customHeight="1" thickBot="1">
      <c r="A121" s="332" t="s">
        <v>122</v>
      </c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3"/>
      <c r="S121" s="333"/>
      <c r="T121" s="225"/>
      <c r="U121" s="225"/>
      <c r="V121" s="225"/>
      <c r="W121" s="117"/>
      <c r="X121" s="227">
        <f>SUM(X119:Y120)</f>
        <v>240</v>
      </c>
      <c r="Y121" s="227"/>
      <c r="Z121" s="227">
        <f>SUM(Z119:AA120)</f>
        <v>7200</v>
      </c>
      <c r="AA121" s="227"/>
      <c r="AB121" s="227">
        <f>SUM(AB119:AC120)</f>
        <v>3302</v>
      </c>
      <c r="AC121" s="227"/>
      <c r="AD121" s="227">
        <f>SUM(AD119:AE120)</f>
        <v>1603</v>
      </c>
      <c r="AE121" s="227"/>
      <c r="AF121" s="227">
        <f>SUM(AF119:AG120)</f>
        <v>752</v>
      </c>
      <c r="AG121" s="227"/>
      <c r="AH121" s="227">
        <f>SUM(AH119:AI120)</f>
        <v>947</v>
      </c>
      <c r="AI121" s="227"/>
      <c r="AJ121" s="227">
        <f>SUM(AJ119:AK120)</f>
        <v>3898</v>
      </c>
      <c r="AK121" s="227"/>
      <c r="AL121" s="227">
        <v>900</v>
      </c>
      <c r="AM121" s="227"/>
      <c r="AN121" s="227">
        <v>900</v>
      </c>
      <c r="AO121" s="227"/>
      <c r="AP121" s="227">
        <v>930</v>
      </c>
      <c r="AQ121" s="227"/>
      <c r="AR121" s="227">
        <v>870</v>
      </c>
      <c r="AS121" s="227"/>
      <c r="AT121" s="227">
        <v>900</v>
      </c>
      <c r="AU121" s="227"/>
      <c r="AV121" s="227">
        <v>900</v>
      </c>
      <c r="AW121" s="227"/>
      <c r="AX121" s="227">
        <v>900</v>
      </c>
      <c r="AY121" s="227"/>
      <c r="AZ121" s="227">
        <v>900</v>
      </c>
      <c r="BA121" s="227"/>
    </row>
    <row r="122" spans="1:53" s="15" customFormat="1" ht="52.5" customHeight="1" thickBot="1">
      <c r="A122" s="332" t="s">
        <v>1</v>
      </c>
      <c r="B122" s="332"/>
      <c r="C122" s="332"/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3"/>
      <c r="S122" s="333"/>
      <c r="T122" s="225"/>
      <c r="U122" s="225"/>
      <c r="V122" s="225"/>
      <c r="W122" s="117"/>
      <c r="X122" s="227"/>
      <c r="Y122" s="227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6"/>
      <c r="AK122" s="226"/>
      <c r="AL122" s="227">
        <f>AL119</f>
        <v>24.041111111111114</v>
      </c>
      <c r="AM122" s="227"/>
      <c r="AN122" s="227">
        <f>AN119</f>
        <v>23.926666666666666</v>
      </c>
      <c r="AO122" s="227"/>
      <c r="AP122" s="227">
        <v>23.98</v>
      </c>
      <c r="AQ122" s="227"/>
      <c r="AR122" s="342">
        <f>AR119</f>
        <v>23.97444444444444</v>
      </c>
      <c r="AS122" s="227"/>
      <c r="AT122" s="227">
        <f>AT119</f>
        <v>23.981111111111108</v>
      </c>
      <c r="AU122" s="227"/>
      <c r="AV122" s="227">
        <f>AV119</f>
        <v>23.967</v>
      </c>
      <c r="AW122" s="227"/>
      <c r="AX122" s="227">
        <f>AX119</f>
        <v>23.977555555555554</v>
      </c>
      <c r="AY122" s="227"/>
      <c r="AZ122" s="227">
        <f>AZ119</f>
        <v>25</v>
      </c>
      <c r="BA122" s="227"/>
    </row>
    <row r="123" spans="1:53" ht="52.5" customHeight="1" thickBot="1">
      <c r="A123" s="332" t="s">
        <v>123</v>
      </c>
      <c r="B123" s="332"/>
      <c r="C123" s="332"/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3"/>
      <c r="S123" s="333"/>
      <c r="T123" s="225"/>
      <c r="U123" s="225"/>
      <c r="V123" s="225"/>
      <c r="W123" s="117"/>
      <c r="X123" s="227"/>
      <c r="Y123" s="227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6">
        <v>33</v>
      </c>
      <c r="AK123" s="226"/>
      <c r="AL123" s="227">
        <v>5</v>
      </c>
      <c r="AM123" s="227"/>
      <c r="AN123" s="225">
        <v>5</v>
      </c>
      <c r="AO123" s="225"/>
      <c r="AP123" s="225">
        <v>4</v>
      </c>
      <c r="AQ123" s="225"/>
      <c r="AR123" s="225">
        <v>5</v>
      </c>
      <c r="AS123" s="225"/>
      <c r="AT123" s="225">
        <v>3</v>
      </c>
      <c r="AU123" s="225"/>
      <c r="AV123" s="225">
        <v>3</v>
      </c>
      <c r="AW123" s="225"/>
      <c r="AX123" s="225">
        <v>4</v>
      </c>
      <c r="AY123" s="225"/>
      <c r="AZ123" s="226">
        <v>3</v>
      </c>
      <c r="BA123" s="226"/>
    </row>
    <row r="124" spans="1:53" ht="53.25" customHeight="1" thickBot="1">
      <c r="A124" s="332" t="s">
        <v>124</v>
      </c>
      <c r="B124" s="332"/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3"/>
      <c r="S124" s="333"/>
      <c r="T124" s="334"/>
      <c r="U124" s="334"/>
      <c r="V124" s="334"/>
      <c r="W124" s="117"/>
      <c r="X124" s="227"/>
      <c r="Y124" s="227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6">
        <v>34</v>
      </c>
      <c r="AK124" s="226"/>
      <c r="AL124" s="227">
        <v>3</v>
      </c>
      <c r="AM124" s="227"/>
      <c r="AN124" s="225">
        <v>4</v>
      </c>
      <c r="AO124" s="225"/>
      <c r="AP124" s="225">
        <v>4</v>
      </c>
      <c r="AQ124" s="225"/>
      <c r="AR124" s="225">
        <v>4</v>
      </c>
      <c r="AS124" s="225"/>
      <c r="AT124" s="225">
        <v>4</v>
      </c>
      <c r="AU124" s="225"/>
      <c r="AV124" s="225">
        <v>5</v>
      </c>
      <c r="AW124" s="225"/>
      <c r="AX124" s="225">
        <v>4</v>
      </c>
      <c r="AY124" s="225"/>
      <c r="AZ124" s="226">
        <v>5</v>
      </c>
      <c r="BA124" s="226"/>
    </row>
    <row r="125" spans="1:53" ht="54.75" customHeight="1" thickBot="1">
      <c r="A125" s="332" t="s">
        <v>0</v>
      </c>
      <c r="B125" s="332"/>
      <c r="C125" s="332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3"/>
      <c r="S125" s="333"/>
      <c r="T125" s="335"/>
      <c r="U125" s="335"/>
      <c r="V125" s="335"/>
      <c r="W125" s="117"/>
      <c r="X125" s="227"/>
      <c r="Y125" s="227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6">
        <v>3</v>
      </c>
      <c r="AK125" s="226"/>
      <c r="AL125" s="227"/>
      <c r="AM125" s="227"/>
      <c r="AN125" s="225"/>
      <c r="AO125" s="225"/>
      <c r="AP125" s="225"/>
      <c r="AQ125" s="225"/>
      <c r="AR125" s="225">
        <v>1</v>
      </c>
      <c r="AS125" s="225"/>
      <c r="AT125" s="225"/>
      <c r="AU125" s="225"/>
      <c r="AV125" s="225">
        <v>1</v>
      </c>
      <c r="AW125" s="225"/>
      <c r="AX125" s="225">
        <v>1</v>
      </c>
      <c r="AY125" s="225"/>
      <c r="AZ125" s="226"/>
      <c r="BA125" s="226"/>
    </row>
    <row r="126" spans="1:53" ht="36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44"/>
      <c r="U126" s="344"/>
      <c r="V126" s="34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1:53" ht="48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ht="47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J128" s="3" t="s">
        <v>125</v>
      </c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3" ht="24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1:5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1:53" ht="24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 t="s">
        <v>126</v>
      </c>
      <c r="AF131" s="3"/>
      <c r="AG131" s="3"/>
      <c r="AH131" s="3"/>
      <c r="AI131" s="3"/>
      <c r="AJ131" s="3"/>
      <c r="AK131" s="3"/>
      <c r="AM131" s="3"/>
      <c r="AN131" s="3" t="s">
        <v>127</v>
      </c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ht="24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ht="24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1:53" ht="24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 t="s">
        <v>260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1:53" ht="24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1:53" ht="24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1:53" ht="24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1:53" ht="24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1:53" ht="24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1:53" ht="24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1:53" ht="24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1:53" ht="24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1:53" ht="24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1:53" ht="24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1:53" ht="24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ht="24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1:53" ht="24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1:53" ht="24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1:53" ht="24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1:53" ht="24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1:53" ht="24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1:53" ht="24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1:53" ht="24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1:53" ht="24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1:53" ht="24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1:53" ht="24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1:53" ht="24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1:53" ht="24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1:53" ht="24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1:53" ht="24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1:53" ht="24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1:53" ht="24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1:53" ht="24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1:53" ht="24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1:53" ht="24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1:53" ht="24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1:53" ht="24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1:53" ht="24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ht="24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1:53" ht="24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1:53" ht="24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1:53" ht="24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1:53" ht="24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1:53" ht="24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1:53" ht="24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1:53" ht="24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1:53" ht="24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1:53" ht="24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1:53" ht="24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1:53" ht="24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1:53" ht="24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1:53" ht="24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1:53" ht="24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1:53" ht="24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1:53" ht="24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1:53" ht="24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1:53" ht="24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1:53" ht="24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1:53" ht="24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1:53" ht="24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1:53" ht="24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1:53" ht="24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1:53" ht="24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1:53" ht="24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1:53" ht="24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1:53" ht="24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1:53" ht="24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1:53" ht="24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1:53" ht="24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1:53" ht="24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1:53" ht="24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1:53" ht="24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1:53" ht="24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1:53" ht="24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1:53" ht="24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1:53" ht="24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1:53" ht="24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1:53" ht="24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1:53" ht="24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1:53" ht="24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1:53" ht="24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ht="24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1:53" ht="24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1:53" ht="24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1:53" ht="24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1:53" ht="24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1:53" ht="24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1:53" ht="24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1:53" ht="24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1:53" ht="24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1:53" ht="24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1:53" ht="24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1:53" ht="24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1:53" ht="24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1:53" ht="24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1:53" ht="24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1:53" ht="24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1:53" ht="24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1:53" ht="24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1:53" ht="24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1:53" ht="24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1:53" ht="24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1:53" ht="24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1:53" ht="24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1:53" ht="24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1:53" ht="24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1:53" ht="24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1:53" ht="24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1:53" ht="24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1:53" ht="24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1:53" ht="24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1:53" ht="24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1:53" ht="24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1:53" ht="24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1:53" ht="24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1:53" ht="24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1:53" ht="24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1:53" ht="24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1:53" ht="24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1:53" ht="24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1:53" ht="24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1:53" ht="24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1:53" ht="24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1:53" ht="24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1:53" ht="24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1:53" ht="24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1:53" ht="24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1:53" ht="24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1:53" ht="24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1:53" ht="24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1:53" ht="24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1:53" ht="24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1:53" ht="24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  <row r="264" spans="1:53" ht="24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</row>
    <row r="265" spans="1:53" ht="24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</row>
    <row r="266" spans="1:53" ht="24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</row>
    <row r="267" spans="1:53" ht="24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</row>
    <row r="268" spans="1:53" ht="24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</row>
    <row r="269" spans="1:53" ht="24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</row>
    <row r="270" spans="1:53" ht="24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</row>
    <row r="271" spans="1:53" ht="24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</row>
    <row r="272" spans="1:53" ht="24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</row>
    <row r="273" spans="1:53" ht="24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</row>
    <row r="274" spans="1:53" ht="24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</row>
    <row r="275" spans="1:53" ht="24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</row>
    <row r="276" spans="1:53" ht="24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</row>
    <row r="277" spans="1:53" ht="24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</row>
    <row r="278" spans="1:53" ht="24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</row>
    <row r="279" spans="1:53" ht="24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</row>
    <row r="280" spans="1:53" ht="24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</row>
    <row r="281" spans="1:53" ht="24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</row>
    <row r="282" spans="1:53" ht="24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</row>
    <row r="283" spans="1:53" ht="24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</row>
    <row r="284" spans="1:53" ht="24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</row>
    <row r="285" spans="1:53" ht="24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</row>
    <row r="286" spans="1:53" ht="24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</row>
    <row r="287" spans="1:53" ht="24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</row>
    <row r="288" spans="1:53" ht="24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</row>
    <row r="289" spans="1:53" ht="24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</row>
    <row r="290" spans="1:53" ht="24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</row>
    <row r="291" spans="1:53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</row>
    <row r="292" spans="1:53" ht="24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</row>
    <row r="293" spans="1:53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</row>
    <row r="294" spans="1:53" ht="24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</row>
    <row r="295" spans="1:53" ht="24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</row>
    <row r="296" spans="1:53" ht="24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</row>
    <row r="297" spans="1:53" ht="24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</row>
    <row r="298" spans="1:53" ht="24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</row>
    <row r="299" spans="1:53" ht="24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</row>
    <row r="300" spans="1:53" ht="24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</row>
    <row r="301" spans="1:53" ht="24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</row>
    <row r="302" spans="1:53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</row>
    <row r="303" spans="1:53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</row>
    <row r="304" spans="1:53" ht="24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</row>
    <row r="305" spans="1:53" ht="24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</row>
    <row r="306" spans="1:53" ht="24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</row>
    <row r="307" spans="1:53" ht="24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</row>
    <row r="308" spans="1:53" ht="24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</row>
    <row r="309" spans="1:53" ht="24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</row>
    <row r="310" spans="1:53" ht="24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</row>
    <row r="311" spans="20:22" ht="24.75" customHeight="1">
      <c r="T311" s="3"/>
      <c r="U311" s="3"/>
      <c r="V311" s="3"/>
    </row>
  </sheetData>
  <sheetProtection selectLockedCells="1" selectUnlockedCells="1"/>
  <mergeCells count="1540">
    <mergeCell ref="AV91:AW91"/>
    <mergeCell ref="AL91:AM91"/>
    <mergeCell ref="AN91:AO91"/>
    <mergeCell ref="AX91:AY91"/>
    <mergeCell ref="AP91:AQ91"/>
    <mergeCell ref="AR91:AS91"/>
    <mergeCell ref="AT91:AU91"/>
    <mergeCell ref="AB93:AC93"/>
    <mergeCell ref="T92:U92"/>
    <mergeCell ref="X92:Y92"/>
    <mergeCell ref="Z92:AA92"/>
    <mergeCell ref="AB92:AC92"/>
    <mergeCell ref="AT82:AU82"/>
    <mergeCell ref="AV82:AW82"/>
    <mergeCell ref="AX82:AY82"/>
    <mergeCell ref="X94:Y94"/>
    <mergeCell ref="Z94:AA94"/>
    <mergeCell ref="AB94:AC94"/>
    <mergeCell ref="AH91:AI91"/>
    <mergeCell ref="AD92:AE92"/>
    <mergeCell ref="AF92:AG92"/>
    <mergeCell ref="Z93:AA93"/>
    <mergeCell ref="AJ94:AK94"/>
    <mergeCell ref="A82:C82"/>
    <mergeCell ref="D82:Q82"/>
    <mergeCell ref="R82:S82"/>
    <mergeCell ref="T82:V82"/>
    <mergeCell ref="X82:Y82"/>
    <mergeCell ref="Z82:AA82"/>
    <mergeCell ref="AB82:AC82"/>
    <mergeCell ref="AD82:AE82"/>
    <mergeCell ref="AF82:AG82"/>
    <mergeCell ref="AJ95:AK95"/>
    <mergeCell ref="AL95:AM95"/>
    <mergeCell ref="X95:Y95"/>
    <mergeCell ref="Z95:AA95"/>
    <mergeCell ref="AB95:AC95"/>
    <mergeCell ref="AD95:AE95"/>
    <mergeCell ref="AZ82:BA82"/>
    <mergeCell ref="AZ91:BA91"/>
    <mergeCell ref="AZ87:BA87"/>
    <mergeCell ref="AL94:AM94"/>
    <mergeCell ref="AN94:AO94"/>
    <mergeCell ref="AP94:AQ94"/>
    <mergeCell ref="AR94:AS94"/>
    <mergeCell ref="AL82:AM82"/>
    <mergeCell ref="AN82:AO82"/>
    <mergeCell ref="AR82:AS82"/>
    <mergeCell ref="AZ95:BA95"/>
    <mergeCell ref="AV94:AW94"/>
    <mergeCell ref="AX94:AY94"/>
    <mergeCell ref="AZ94:BA94"/>
    <mergeCell ref="D94:Q94"/>
    <mergeCell ref="R94:S94"/>
    <mergeCell ref="D92:Q92"/>
    <mergeCell ref="R92:S92"/>
    <mergeCell ref="AX81:AY81"/>
    <mergeCell ref="AZ81:BA81"/>
    <mergeCell ref="X114:Y114"/>
    <mergeCell ref="Z114:AA114"/>
    <mergeCell ref="AB114:AC114"/>
    <mergeCell ref="AD114:AE114"/>
    <mergeCell ref="X81:Y81"/>
    <mergeCell ref="Z81:AA81"/>
    <mergeCell ref="AB81:AC81"/>
    <mergeCell ref="AD81:AE81"/>
    <mergeCell ref="AZ80:BA80"/>
    <mergeCell ref="AN114:AO114"/>
    <mergeCell ref="AP114:AQ114"/>
    <mergeCell ref="AR114:AS114"/>
    <mergeCell ref="AT114:AU114"/>
    <mergeCell ref="AV114:AW114"/>
    <mergeCell ref="AX114:AY114"/>
    <mergeCell ref="AZ114:BA114"/>
    <mergeCell ref="AN81:AO81"/>
    <mergeCell ref="AR81:AS81"/>
    <mergeCell ref="AR80:AS80"/>
    <mergeCell ref="AT80:AU80"/>
    <mergeCell ref="AV80:AW80"/>
    <mergeCell ref="AX80:AY80"/>
    <mergeCell ref="AZ79:BA79"/>
    <mergeCell ref="T79:U79"/>
    <mergeCell ref="X79:Y79"/>
    <mergeCell ref="Z79:AA79"/>
    <mergeCell ref="AL79:AM79"/>
    <mergeCell ref="AN79:AO79"/>
    <mergeCell ref="AP79:AQ79"/>
    <mergeCell ref="AT79:AU79"/>
    <mergeCell ref="AB79:AC79"/>
    <mergeCell ref="AV79:AW79"/>
    <mergeCell ref="AZ47:BA47"/>
    <mergeCell ref="AD96:AE96"/>
    <mergeCell ref="AF96:AG96"/>
    <mergeCell ref="AH96:AI96"/>
    <mergeCell ref="AJ96:AK96"/>
    <mergeCell ref="AL96:AM96"/>
    <mergeCell ref="AN96:AO96"/>
    <mergeCell ref="AP96:AQ96"/>
    <mergeCell ref="AR96:AS96"/>
    <mergeCell ref="AT96:AU96"/>
    <mergeCell ref="AX46:AY46"/>
    <mergeCell ref="A47:Q47"/>
    <mergeCell ref="T47:U47"/>
    <mergeCell ref="AF47:AG47"/>
    <mergeCell ref="AT47:AU47"/>
    <mergeCell ref="AV47:AW47"/>
    <mergeCell ref="AX47:AY47"/>
    <mergeCell ref="AN46:AO46"/>
    <mergeCell ref="AN47:AO47"/>
    <mergeCell ref="AP47:AQ47"/>
    <mergeCell ref="AL44:AM44"/>
    <mergeCell ref="AP44:AQ44"/>
    <mergeCell ref="AZ44:BA44"/>
    <mergeCell ref="T45:U45"/>
    <mergeCell ref="AF45:AG45"/>
    <mergeCell ref="AL45:AM45"/>
    <mergeCell ref="AT45:AU45"/>
    <mergeCell ref="AV45:AW45"/>
    <mergeCell ref="AZ45:BA45"/>
    <mergeCell ref="Z44:AA44"/>
    <mergeCell ref="AV108:AW108"/>
    <mergeCell ref="AX108:AY108"/>
    <mergeCell ref="AZ108:BA108"/>
    <mergeCell ref="AP108:AQ108"/>
    <mergeCell ref="AT108:AU108"/>
    <mergeCell ref="AZ96:BA96"/>
    <mergeCell ref="AP92:AQ92"/>
    <mergeCell ref="AR92:AS92"/>
    <mergeCell ref="AN93:AO93"/>
    <mergeCell ref="AP95:AQ95"/>
    <mergeCell ref="AR95:AS95"/>
    <mergeCell ref="AT95:AU95"/>
    <mergeCell ref="AT94:AU94"/>
    <mergeCell ref="AV95:AW95"/>
    <mergeCell ref="AX95:AY95"/>
    <mergeCell ref="AV96:AW96"/>
    <mergeCell ref="AX96:AY96"/>
    <mergeCell ref="AH92:AI92"/>
    <mergeCell ref="AJ92:AK92"/>
    <mergeCell ref="AL92:AM92"/>
    <mergeCell ref="AH93:AI93"/>
    <mergeCell ref="AJ93:AK93"/>
    <mergeCell ref="AL93:AM93"/>
    <mergeCell ref="AN95:AO95"/>
    <mergeCell ref="AH95:AI95"/>
    <mergeCell ref="AB97:AC97"/>
    <mergeCell ref="AD97:AE97"/>
    <mergeCell ref="R97:S97"/>
    <mergeCell ref="AN92:AO92"/>
    <mergeCell ref="R96:S96"/>
    <mergeCell ref="R95:S95"/>
    <mergeCell ref="X96:Y96"/>
    <mergeCell ref="Z96:AA96"/>
    <mergeCell ref="AB96:AC96"/>
    <mergeCell ref="AF95:AG95"/>
    <mergeCell ref="AZ97:BA97"/>
    <mergeCell ref="AD73:AE73"/>
    <mergeCell ref="AJ77:AK77"/>
    <mergeCell ref="AR77:AS77"/>
    <mergeCell ref="AZ78:BA78"/>
    <mergeCell ref="AL78:AM78"/>
    <mergeCell ref="AN78:AO78"/>
    <mergeCell ref="AP78:AQ78"/>
    <mergeCell ref="AN97:AO97"/>
    <mergeCell ref="AP97:AQ97"/>
    <mergeCell ref="AR78:AS78"/>
    <mergeCell ref="AX78:AY78"/>
    <mergeCell ref="AB74:AC74"/>
    <mergeCell ref="AP76:AQ76"/>
    <mergeCell ref="AB78:AC78"/>
    <mergeCell ref="AR76:AS76"/>
    <mergeCell ref="AV74:AW74"/>
    <mergeCell ref="AT74:AU74"/>
    <mergeCell ref="AT78:AU78"/>
    <mergeCell ref="AB76:AC76"/>
    <mergeCell ref="AB77:AC77"/>
    <mergeCell ref="AD77:AE77"/>
    <mergeCell ref="AF77:AG77"/>
    <mergeCell ref="AD76:AE76"/>
    <mergeCell ref="AX97:AY97"/>
    <mergeCell ref="R93:S93"/>
    <mergeCell ref="T93:U93"/>
    <mergeCell ref="X93:Y93"/>
    <mergeCell ref="AR97:AS97"/>
    <mergeCell ref="AT97:AU97"/>
    <mergeCell ref="AF97:AG97"/>
    <mergeCell ref="AH97:AI97"/>
    <mergeCell ref="AJ97:AK97"/>
    <mergeCell ref="AL97:AM97"/>
    <mergeCell ref="AV117:AW117"/>
    <mergeCell ref="AX117:AY117"/>
    <mergeCell ref="AZ117:BA117"/>
    <mergeCell ref="AP93:AQ93"/>
    <mergeCell ref="AR93:AS93"/>
    <mergeCell ref="AZ110:BA110"/>
    <mergeCell ref="AZ111:BA111"/>
    <mergeCell ref="AP111:AQ111"/>
    <mergeCell ref="AT111:AU111"/>
    <mergeCell ref="AV111:AW111"/>
    <mergeCell ref="AN117:AO117"/>
    <mergeCell ref="AP117:AQ117"/>
    <mergeCell ref="AR117:AS117"/>
    <mergeCell ref="AT117:AU117"/>
    <mergeCell ref="Z117:AA117"/>
    <mergeCell ref="AB117:AC117"/>
    <mergeCell ref="T117:U117"/>
    <mergeCell ref="AL117:AM117"/>
    <mergeCell ref="AH117:AI117"/>
    <mergeCell ref="AT116:AU116"/>
    <mergeCell ref="AV116:AW116"/>
    <mergeCell ref="AX116:AY116"/>
    <mergeCell ref="AZ116:BA116"/>
    <mergeCell ref="AL116:AM116"/>
    <mergeCell ref="AN116:AO116"/>
    <mergeCell ref="AP116:AQ116"/>
    <mergeCell ref="AR116:AS116"/>
    <mergeCell ref="AH116:AI116"/>
    <mergeCell ref="AJ116:AK116"/>
    <mergeCell ref="AD117:AE117"/>
    <mergeCell ref="AF117:AG117"/>
    <mergeCell ref="AJ117:AK117"/>
    <mergeCell ref="AD116:AE116"/>
    <mergeCell ref="AL109:AM109"/>
    <mergeCell ref="AL110:AM110"/>
    <mergeCell ref="D111:Q111"/>
    <mergeCell ref="R110:S110"/>
    <mergeCell ref="R111:S111"/>
    <mergeCell ref="X111:Y111"/>
    <mergeCell ref="Z111:AA111"/>
    <mergeCell ref="AB110:AC110"/>
    <mergeCell ref="AD110:AE110"/>
    <mergeCell ref="AF110:AG110"/>
    <mergeCell ref="A116:C116"/>
    <mergeCell ref="D116:Q116"/>
    <mergeCell ref="R116:S116"/>
    <mergeCell ref="AF116:AG116"/>
    <mergeCell ref="R114:S114"/>
    <mergeCell ref="T115:U115"/>
    <mergeCell ref="AH110:AI110"/>
    <mergeCell ref="AX111:AY111"/>
    <mergeCell ref="AJ110:AK110"/>
    <mergeCell ref="AN110:AO110"/>
    <mergeCell ref="AP110:AQ110"/>
    <mergeCell ref="AT110:AU110"/>
    <mergeCell ref="AV110:AW110"/>
    <mergeCell ref="AX110:AY110"/>
    <mergeCell ref="AR110:AS110"/>
    <mergeCell ref="AJ111:AK111"/>
    <mergeCell ref="AD112:AE112"/>
    <mergeCell ref="AF112:AG112"/>
    <mergeCell ref="AL111:AM111"/>
    <mergeCell ref="AN111:AO111"/>
    <mergeCell ref="AH111:AI111"/>
    <mergeCell ref="AD111:AE111"/>
    <mergeCell ref="AF111:AG111"/>
    <mergeCell ref="R112:S112"/>
    <mergeCell ref="X112:Y112"/>
    <mergeCell ref="Z112:AA112"/>
    <mergeCell ref="AB112:AC112"/>
    <mergeCell ref="AF108:AG108"/>
    <mergeCell ref="AH108:AI108"/>
    <mergeCell ref="AJ108:AK108"/>
    <mergeCell ref="AR108:AS108"/>
    <mergeCell ref="AN108:AO108"/>
    <mergeCell ref="AL108:AM108"/>
    <mergeCell ref="D108:Q108"/>
    <mergeCell ref="R108:S108"/>
    <mergeCell ref="X108:Y108"/>
    <mergeCell ref="Z108:AA108"/>
    <mergeCell ref="AR112:AS112"/>
    <mergeCell ref="AT112:AU112"/>
    <mergeCell ref="AV112:AW112"/>
    <mergeCell ref="AH112:AI112"/>
    <mergeCell ref="AJ112:AK112"/>
    <mergeCell ref="AL112:AM112"/>
    <mergeCell ref="AN112:AO112"/>
    <mergeCell ref="AX112:AY112"/>
    <mergeCell ref="AZ112:BA112"/>
    <mergeCell ref="A113:C113"/>
    <mergeCell ref="D113:Q113"/>
    <mergeCell ref="R113:S113"/>
    <mergeCell ref="X113:Y113"/>
    <mergeCell ref="Z113:AA113"/>
    <mergeCell ref="AB113:AC113"/>
    <mergeCell ref="AD113:AE113"/>
    <mergeCell ref="AP112:AQ112"/>
    <mergeCell ref="T116:U116"/>
    <mergeCell ref="X115:Y115"/>
    <mergeCell ref="Z115:AA115"/>
    <mergeCell ref="AB115:AC115"/>
    <mergeCell ref="X116:Y116"/>
    <mergeCell ref="Z116:AA116"/>
    <mergeCell ref="AB116:AC116"/>
    <mergeCell ref="AZ113:BA113"/>
    <mergeCell ref="A115:C115"/>
    <mergeCell ref="D115:Q115"/>
    <mergeCell ref="R115:S115"/>
    <mergeCell ref="AN113:AO113"/>
    <mergeCell ref="AP113:AQ113"/>
    <mergeCell ref="AR113:AS113"/>
    <mergeCell ref="AT113:AU113"/>
    <mergeCell ref="AF113:AG113"/>
    <mergeCell ref="D114:Q114"/>
    <mergeCell ref="AH114:AI114"/>
    <mergeCell ref="AJ114:AK114"/>
    <mergeCell ref="AX113:AY113"/>
    <mergeCell ref="AL114:AM114"/>
    <mergeCell ref="AH115:AI115"/>
    <mergeCell ref="AJ115:AK115"/>
    <mergeCell ref="AV113:AW113"/>
    <mergeCell ref="AH113:AI113"/>
    <mergeCell ref="AJ113:AK113"/>
    <mergeCell ref="AL113:AM113"/>
    <mergeCell ref="AL115:AM115"/>
    <mergeCell ref="AN115:AO115"/>
    <mergeCell ref="AP115:AQ115"/>
    <mergeCell ref="AR115:AS115"/>
    <mergeCell ref="AT115:AU115"/>
    <mergeCell ref="AV115:AW115"/>
    <mergeCell ref="AX115:AY115"/>
    <mergeCell ref="AZ115:BA115"/>
    <mergeCell ref="AR111:AS111"/>
    <mergeCell ref="AT87:AU87"/>
    <mergeCell ref="AV87:AW87"/>
    <mergeCell ref="AR98:AS98"/>
    <mergeCell ref="AT98:AU98"/>
    <mergeCell ref="AV109:AW109"/>
    <mergeCell ref="AT109:AU109"/>
    <mergeCell ref="AV98:AW98"/>
    <mergeCell ref="AR99:AS99"/>
    <mergeCell ref="AV97:AW97"/>
    <mergeCell ref="AV90:AW90"/>
    <mergeCell ref="AX90:AY90"/>
    <mergeCell ref="AV89:AW89"/>
    <mergeCell ref="AX89:AY89"/>
    <mergeCell ref="AD80:AE80"/>
    <mergeCell ref="AH77:AI77"/>
    <mergeCell ref="AD78:AE78"/>
    <mergeCell ref="AF78:AG78"/>
    <mergeCell ref="AH78:AI78"/>
    <mergeCell ref="AF80:AG80"/>
    <mergeCell ref="AH80:AI80"/>
    <mergeCell ref="AT71:AU71"/>
    <mergeCell ref="AN74:AO74"/>
    <mergeCell ref="AD72:AE72"/>
    <mergeCell ref="AT72:AU72"/>
    <mergeCell ref="AJ71:AK71"/>
    <mergeCell ref="AL72:AM72"/>
    <mergeCell ref="AN71:AO71"/>
    <mergeCell ref="AR72:AS72"/>
    <mergeCell ref="AF72:AG72"/>
    <mergeCell ref="T87:U87"/>
    <mergeCell ref="X87:Y87"/>
    <mergeCell ref="Z87:AA87"/>
    <mergeCell ref="AB87:AC87"/>
    <mergeCell ref="AF71:AG71"/>
    <mergeCell ref="AH67:AI67"/>
    <mergeCell ref="AR75:AS75"/>
    <mergeCell ref="AP75:AQ75"/>
    <mergeCell ref="AR74:AS74"/>
    <mergeCell ref="AP72:AQ72"/>
    <mergeCell ref="AJ65:AK65"/>
    <mergeCell ref="AH69:AI69"/>
    <mergeCell ref="AF66:AG66"/>
    <mergeCell ref="AF67:AG67"/>
    <mergeCell ref="AZ58:BA58"/>
    <mergeCell ref="AX58:AY58"/>
    <mergeCell ref="AF64:AG64"/>
    <mergeCell ref="AH64:AI64"/>
    <mergeCell ref="AJ64:AK64"/>
    <mergeCell ref="AT63:AU63"/>
    <mergeCell ref="AT64:AU64"/>
    <mergeCell ref="AZ56:BA56"/>
    <mergeCell ref="AR71:AS71"/>
    <mergeCell ref="AR63:AS63"/>
    <mergeCell ref="AV68:AW68"/>
    <mergeCell ref="AZ64:BA64"/>
    <mergeCell ref="AZ59:BA59"/>
    <mergeCell ref="AZ66:BA66"/>
    <mergeCell ref="AT60:AU60"/>
    <mergeCell ref="AP56:AQ56"/>
    <mergeCell ref="AR56:AS56"/>
    <mergeCell ref="AX76:AY76"/>
    <mergeCell ref="AV76:AW76"/>
    <mergeCell ref="AT76:AU76"/>
    <mergeCell ref="AT56:AU56"/>
    <mergeCell ref="AV56:AW56"/>
    <mergeCell ref="AX75:AY75"/>
    <mergeCell ref="AV75:AW75"/>
    <mergeCell ref="AT59:AU59"/>
    <mergeCell ref="A56:C56"/>
    <mergeCell ref="D56:Q56"/>
    <mergeCell ref="R56:S56"/>
    <mergeCell ref="T56:U56"/>
    <mergeCell ref="AP55:AQ55"/>
    <mergeCell ref="AR55:AS55"/>
    <mergeCell ref="AT55:AU55"/>
    <mergeCell ref="AZ55:BA55"/>
    <mergeCell ref="Z46:AA46"/>
    <mergeCell ref="AB46:AC46"/>
    <mergeCell ref="AB45:AC45"/>
    <mergeCell ref="Z56:AA56"/>
    <mergeCell ref="Z49:AA49"/>
    <mergeCell ref="Z50:AA50"/>
    <mergeCell ref="Z52:AA52"/>
    <mergeCell ref="AB49:AC49"/>
    <mergeCell ref="AD59:AE59"/>
    <mergeCell ref="AB73:AC73"/>
    <mergeCell ref="AB75:AC75"/>
    <mergeCell ref="AD75:AE75"/>
    <mergeCell ref="AB72:AC72"/>
    <mergeCell ref="AD68:AE68"/>
    <mergeCell ref="AB66:AC66"/>
    <mergeCell ref="AB60:AC60"/>
    <mergeCell ref="AD60:AE60"/>
    <mergeCell ref="AD69:AE69"/>
    <mergeCell ref="AB55:AC55"/>
    <mergeCell ref="A92:C92"/>
    <mergeCell ref="X88:Y88"/>
    <mergeCell ref="Z88:AA88"/>
    <mergeCell ref="A89:C89"/>
    <mergeCell ref="D88:Q88"/>
    <mergeCell ref="X89:Y89"/>
    <mergeCell ref="AB56:AC56"/>
    <mergeCell ref="AB88:AC88"/>
    <mergeCell ref="Z89:AA89"/>
    <mergeCell ref="AL100:AM100"/>
    <mergeCell ref="A94:C94"/>
    <mergeCell ref="A95:C95"/>
    <mergeCell ref="D95:Q95"/>
    <mergeCell ref="A98:C98"/>
    <mergeCell ref="D98:Q98"/>
    <mergeCell ref="R98:S98"/>
    <mergeCell ref="X98:Y98"/>
    <mergeCell ref="X97:Y97"/>
    <mergeCell ref="Z97:AA97"/>
    <mergeCell ref="AL98:AM98"/>
    <mergeCell ref="Z98:AA98"/>
    <mergeCell ref="AB98:AC98"/>
    <mergeCell ref="AD98:AE98"/>
    <mergeCell ref="A118:Q118"/>
    <mergeCell ref="A117:C117"/>
    <mergeCell ref="D117:Q117"/>
    <mergeCell ref="X118:Y118"/>
    <mergeCell ref="R117:S117"/>
    <mergeCell ref="X117:Y117"/>
    <mergeCell ref="A103:C103"/>
    <mergeCell ref="D103:Q103"/>
    <mergeCell ref="R90:S90"/>
    <mergeCell ref="A88:C88"/>
    <mergeCell ref="R88:S88"/>
    <mergeCell ref="R100:S100"/>
    <mergeCell ref="A93:C93"/>
    <mergeCell ref="A100:C100"/>
    <mergeCell ref="D100:Q100"/>
    <mergeCell ref="D93:Q93"/>
    <mergeCell ref="A114:C114"/>
    <mergeCell ref="A109:C109"/>
    <mergeCell ref="D110:Q110"/>
    <mergeCell ref="A105:C105"/>
    <mergeCell ref="D105:Q105"/>
    <mergeCell ref="A112:C112"/>
    <mergeCell ref="D112:Q112"/>
    <mergeCell ref="A111:C111"/>
    <mergeCell ref="A110:C110"/>
    <mergeCell ref="A108:C108"/>
    <mergeCell ref="AJ67:AK67"/>
    <mergeCell ref="AJ66:AK66"/>
    <mergeCell ref="D87:Q87"/>
    <mergeCell ref="R87:S87"/>
    <mergeCell ref="AD79:AE79"/>
    <mergeCell ref="Z84:AA84"/>
    <mergeCell ref="Z83:AA83"/>
    <mergeCell ref="AF74:AG74"/>
    <mergeCell ref="AJ68:AK68"/>
    <mergeCell ref="AF73:AG73"/>
    <mergeCell ref="AJ72:AK72"/>
    <mergeCell ref="A83:Q83"/>
    <mergeCell ref="A77:C77"/>
    <mergeCell ref="D77:Q77"/>
    <mergeCell ref="A79:C79"/>
    <mergeCell ref="D79:Q79"/>
    <mergeCell ref="A78:C78"/>
    <mergeCell ref="D78:Q78"/>
    <mergeCell ref="AD74:AE74"/>
    <mergeCell ref="X76:Y76"/>
    <mergeCell ref="AX72:AY72"/>
    <mergeCell ref="AX84:AY84"/>
    <mergeCell ref="AT73:AU73"/>
    <mergeCell ref="AV73:AW73"/>
    <mergeCell ref="AT83:AU83"/>
    <mergeCell ref="AT77:AU77"/>
    <mergeCell ref="AX73:AY73"/>
    <mergeCell ref="AX74:AY74"/>
    <mergeCell ref="AT81:AU81"/>
    <mergeCell ref="AV81:AW81"/>
    <mergeCell ref="A57:C57"/>
    <mergeCell ref="D57:Q57"/>
    <mergeCell ref="AD57:AE57"/>
    <mergeCell ref="X63:Y63"/>
    <mergeCell ref="X59:Y59"/>
    <mergeCell ref="AB57:AC57"/>
    <mergeCell ref="AD63:AE63"/>
    <mergeCell ref="A63:C63"/>
    <mergeCell ref="X57:Y57"/>
    <mergeCell ref="R63:S63"/>
    <mergeCell ref="D55:Q55"/>
    <mergeCell ref="R55:S55"/>
    <mergeCell ref="T55:U55"/>
    <mergeCell ref="Z55:AA55"/>
    <mergeCell ref="D73:Q73"/>
    <mergeCell ref="Z64:AA64"/>
    <mergeCell ref="X72:Y72"/>
    <mergeCell ref="Z73:AA73"/>
    <mergeCell ref="A52:C52"/>
    <mergeCell ref="X83:Y83"/>
    <mergeCell ref="X73:Y73"/>
    <mergeCell ref="R78:S78"/>
    <mergeCell ref="T78:U78"/>
    <mergeCell ref="X78:Y78"/>
    <mergeCell ref="A72:C72"/>
    <mergeCell ref="A55:C55"/>
    <mergeCell ref="A80:C80"/>
    <mergeCell ref="D80:Q80"/>
    <mergeCell ref="Z63:AA63"/>
    <mergeCell ref="X74:Y74"/>
    <mergeCell ref="Z72:AA72"/>
    <mergeCell ref="X68:Y68"/>
    <mergeCell ref="X71:Y71"/>
    <mergeCell ref="X64:Y64"/>
    <mergeCell ref="Z74:AA74"/>
    <mergeCell ref="Z66:AA66"/>
    <mergeCell ref="Z75:AA75"/>
    <mergeCell ref="X69:Y69"/>
    <mergeCell ref="Z69:AA69"/>
    <mergeCell ref="A81:C81"/>
    <mergeCell ref="D81:Q81"/>
    <mergeCell ref="R81:S81"/>
    <mergeCell ref="Z76:AA76"/>
    <mergeCell ref="X77:Y77"/>
    <mergeCell ref="Z77:AA77"/>
    <mergeCell ref="Z80:AA80"/>
    <mergeCell ref="Z78:AA78"/>
    <mergeCell ref="T81:V81"/>
    <mergeCell ref="T77:U77"/>
    <mergeCell ref="R80:S80"/>
    <mergeCell ref="T80:U80"/>
    <mergeCell ref="X80:Y80"/>
    <mergeCell ref="R77:S77"/>
    <mergeCell ref="R65:S65"/>
    <mergeCell ref="A75:C75"/>
    <mergeCell ref="X75:Y75"/>
    <mergeCell ref="D72:Q72"/>
    <mergeCell ref="A74:C74"/>
    <mergeCell ref="D74:Q74"/>
    <mergeCell ref="R75:S75"/>
    <mergeCell ref="T75:U75"/>
    <mergeCell ref="R74:S74"/>
    <mergeCell ref="D75:Q75"/>
    <mergeCell ref="R73:S73"/>
    <mergeCell ref="T73:U73"/>
    <mergeCell ref="R68:S68"/>
    <mergeCell ref="T72:U72"/>
    <mergeCell ref="T68:U68"/>
    <mergeCell ref="R72:S72"/>
    <mergeCell ref="Z103:AA103"/>
    <mergeCell ref="AB103:AC103"/>
    <mergeCell ref="T84:V84"/>
    <mergeCell ref="R79:S79"/>
    <mergeCell ref="T83:V83"/>
    <mergeCell ref="R83:S83"/>
    <mergeCell ref="AB80:AC80"/>
    <mergeCell ref="R99:S99"/>
    <mergeCell ref="X99:Y99"/>
    <mergeCell ref="X100:Y100"/>
    <mergeCell ref="AJ105:AK105"/>
    <mergeCell ref="AB109:AC109"/>
    <mergeCell ref="AF88:AG88"/>
    <mergeCell ref="AH88:AI88"/>
    <mergeCell ref="AJ88:AK88"/>
    <mergeCell ref="AF89:AG89"/>
    <mergeCell ref="AF98:AG98"/>
    <mergeCell ref="AD88:AE88"/>
    <mergeCell ref="AB89:AC89"/>
    <mergeCell ref="AB108:AC108"/>
    <mergeCell ref="T101:V101"/>
    <mergeCell ref="D71:Q71"/>
    <mergeCell ref="AJ83:AK83"/>
    <mergeCell ref="AL83:AM83"/>
    <mergeCell ref="X84:Y84"/>
    <mergeCell ref="A84:Q84"/>
    <mergeCell ref="AL73:AM73"/>
    <mergeCell ref="AJ73:AK73"/>
    <mergeCell ref="AH73:AI73"/>
    <mergeCell ref="AF76:AG76"/>
    <mergeCell ref="AP80:AQ80"/>
    <mergeCell ref="AP82:AQ82"/>
    <mergeCell ref="AP81:AQ81"/>
    <mergeCell ref="AH83:AI83"/>
    <mergeCell ref="AL80:AM80"/>
    <mergeCell ref="AN80:AO80"/>
    <mergeCell ref="AL81:AM81"/>
    <mergeCell ref="AH82:AI82"/>
    <mergeCell ref="AJ82:AK82"/>
    <mergeCell ref="AP86:AQ86"/>
    <mergeCell ref="AP83:AQ83"/>
    <mergeCell ref="AP84:AQ84"/>
    <mergeCell ref="R84:S84"/>
    <mergeCell ref="AB83:AC83"/>
    <mergeCell ref="AD83:AE83"/>
    <mergeCell ref="AB84:AC84"/>
    <mergeCell ref="T86:U86"/>
    <mergeCell ref="AF83:AG83"/>
    <mergeCell ref="AJ84:AK84"/>
    <mergeCell ref="AJ80:AK80"/>
    <mergeCell ref="AF79:AG79"/>
    <mergeCell ref="AH79:AI79"/>
    <mergeCell ref="AJ79:AK79"/>
    <mergeCell ref="AH81:AI81"/>
    <mergeCell ref="AJ81:AK81"/>
    <mergeCell ref="AF81:AG81"/>
    <mergeCell ref="AZ72:BA72"/>
    <mergeCell ref="AP73:AQ73"/>
    <mergeCell ref="AZ71:BA71"/>
    <mergeCell ref="AZ63:BA63"/>
    <mergeCell ref="AZ65:BA65"/>
    <mergeCell ref="AV66:AW66"/>
    <mergeCell ref="AV72:AW72"/>
    <mergeCell ref="AP63:AQ63"/>
    <mergeCell ref="AV71:AW71"/>
    <mergeCell ref="AX71:AY71"/>
    <mergeCell ref="AX98:AY98"/>
    <mergeCell ref="AZ98:BA98"/>
    <mergeCell ref="Z99:AA99"/>
    <mergeCell ref="AB99:AC99"/>
    <mergeCell ref="AD99:AE99"/>
    <mergeCell ref="AF99:AG99"/>
    <mergeCell ref="AH99:AI99"/>
    <mergeCell ref="AJ99:AK99"/>
    <mergeCell ref="AL99:AM99"/>
    <mergeCell ref="AN99:AO99"/>
    <mergeCell ref="AV52:AW52"/>
    <mergeCell ref="AX52:AY52"/>
    <mergeCell ref="A85:BA85"/>
    <mergeCell ref="AD84:AE84"/>
    <mergeCell ref="AZ57:BA57"/>
    <mergeCell ref="AV55:AW55"/>
    <mergeCell ref="AX55:AY55"/>
    <mergeCell ref="AX59:AY59"/>
    <mergeCell ref="AX56:AY56"/>
    <mergeCell ref="AV58:AW58"/>
    <mergeCell ref="AV99:AW99"/>
    <mergeCell ref="AX99:AY99"/>
    <mergeCell ref="AZ99:BA99"/>
    <mergeCell ref="AX66:AY66"/>
    <mergeCell ref="AX86:AY86"/>
    <mergeCell ref="AV86:AW86"/>
    <mergeCell ref="AX87:AY87"/>
    <mergeCell ref="AZ89:BA89"/>
    <mergeCell ref="AX79:AY79"/>
    <mergeCell ref="AV78:AW78"/>
    <mergeCell ref="AN86:AO86"/>
    <mergeCell ref="AZ109:BA109"/>
    <mergeCell ref="AR88:AS88"/>
    <mergeCell ref="AT88:AU88"/>
    <mergeCell ref="AV88:AW88"/>
    <mergeCell ref="AX88:AY88"/>
    <mergeCell ref="AZ88:BA88"/>
    <mergeCell ref="AR89:AS89"/>
    <mergeCell ref="AT89:AU89"/>
    <mergeCell ref="AR100:AS100"/>
    <mergeCell ref="AF90:AG90"/>
    <mergeCell ref="AD89:AE89"/>
    <mergeCell ref="AZ86:BA86"/>
    <mergeCell ref="AJ87:AK87"/>
    <mergeCell ref="AL87:AM87"/>
    <mergeCell ref="AP88:AQ88"/>
    <mergeCell ref="AT86:AU86"/>
    <mergeCell ref="AR86:AS86"/>
    <mergeCell ref="AL88:AM88"/>
    <mergeCell ref="AL86:AM86"/>
    <mergeCell ref="AD93:AE93"/>
    <mergeCell ref="AH100:AI100"/>
    <mergeCell ref="AF91:AG91"/>
    <mergeCell ref="AH98:AI98"/>
    <mergeCell ref="AH94:AI94"/>
    <mergeCell ref="AD94:AE94"/>
    <mergeCell ref="AF94:AG94"/>
    <mergeCell ref="AJ98:AK98"/>
    <mergeCell ref="AF93:AG93"/>
    <mergeCell ref="AJ91:AK91"/>
    <mergeCell ref="AZ84:BA84"/>
    <mergeCell ref="AJ90:AK90"/>
    <mergeCell ref="AP87:AQ87"/>
    <mergeCell ref="AR87:AS87"/>
    <mergeCell ref="AN89:AO89"/>
    <mergeCell ref="AF87:AG87"/>
    <mergeCell ref="AH87:AI87"/>
    <mergeCell ref="AZ83:BA83"/>
    <mergeCell ref="AX83:AY83"/>
    <mergeCell ref="AL84:AM84"/>
    <mergeCell ref="AT84:AU84"/>
    <mergeCell ref="AR84:AS84"/>
    <mergeCell ref="AN84:AO84"/>
    <mergeCell ref="AR83:AS83"/>
    <mergeCell ref="AN83:AO83"/>
    <mergeCell ref="AV83:AW83"/>
    <mergeCell ref="AV84:AW84"/>
    <mergeCell ref="AZ74:BA74"/>
    <mergeCell ref="AJ76:AK76"/>
    <mergeCell ref="AP74:AQ74"/>
    <mergeCell ref="AJ75:AK75"/>
    <mergeCell ref="AL75:AM75"/>
    <mergeCell ref="AN75:AO75"/>
    <mergeCell ref="AJ74:AK74"/>
    <mergeCell ref="AL74:AM74"/>
    <mergeCell ref="AZ75:BA75"/>
    <mergeCell ref="AZ76:BA76"/>
    <mergeCell ref="X121:Y121"/>
    <mergeCell ref="AP109:AQ109"/>
    <mergeCell ref="AP100:AQ100"/>
    <mergeCell ref="AL101:AM101"/>
    <mergeCell ref="AP104:AQ104"/>
    <mergeCell ref="AL104:AM104"/>
    <mergeCell ref="AN104:AO104"/>
    <mergeCell ref="AN106:AO106"/>
    <mergeCell ref="AL106:AM106"/>
    <mergeCell ref="AL107:AM107"/>
    <mergeCell ref="X125:Y125"/>
    <mergeCell ref="Z125:AA125"/>
    <mergeCell ref="AB125:AC125"/>
    <mergeCell ref="X122:Y122"/>
    <mergeCell ref="Z122:AA122"/>
    <mergeCell ref="AB122:AC122"/>
    <mergeCell ref="X124:Y124"/>
    <mergeCell ref="Z121:AA121"/>
    <mergeCell ref="AJ89:AK89"/>
    <mergeCell ref="T126:V126"/>
    <mergeCell ref="AB121:AC121"/>
    <mergeCell ref="X123:Y123"/>
    <mergeCell ref="Z123:AA123"/>
    <mergeCell ref="AF121:AG121"/>
    <mergeCell ref="AF120:AG120"/>
    <mergeCell ref="AH120:AI120"/>
    <mergeCell ref="AB123:AC123"/>
    <mergeCell ref="AH124:AI124"/>
    <mergeCell ref="AT125:AU125"/>
    <mergeCell ref="AD125:AE125"/>
    <mergeCell ref="AF125:AG125"/>
    <mergeCell ref="AJ125:AK125"/>
    <mergeCell ref="AP125:AQ125"/>
    <mergeCell ref="AR125:AS125"/>
    <mergeCell ref="AH125:AI125"/>
    <mergeCell ref="AL125:AM125"/>
    <mergeCell ref="AN125:AO125"/>
    <mergeCell ref="AZ125:BA125"/>
    <mergeCell ref="AV125:AW125"/>
    <mergeCell ref="AX125:AY125"/>
    <mergeCell ref="AV124:AW124"/>
    <mergeCell ref="AX124:AY124"/>
    <mergeCell ref="AZ124:BA124"/>
    <mergeCell ref="AV123:AW123"/>
    <mergeCell ref="AX123:AY123"/>
    <mergeCell ref="AZ123:BA123"/>
    <mergeCell ref="AD123:AE123"/>
    <mergeCell ref="AF123:AG123"/>
    <mergeCell ref="AH123:AI123"/>
    <mergeCell ref="AD122:AE122"/>
    <mergeCell ref="AF122:AG122"/>
    <mergeCell ref="AZ120:BA120"/>
    <mergeCell ref="AX120:AY120"/>
    <mergeCell ref="AZ121:BA121"/>
    <mergeCell ref="AN120:AO120"/>
    <mergeCell ref="AT121:AU121"/>
    <mergeCell ref="AX121:AY121"/>
    <mergeCell ref="AZ122:BA122"/>
    <mergeCell ref="AV121:AW121"/>
    <mergeCell ref="AJ120:AK120"/>
    <mergeCell ref="AL120:AM120"/>
    <mergeCell ref="AT120:AU120"/>
    <mergeCell ref="AP120:AQ120"/>
    <mergeCell ref="AB119:AC119"/>
    <mergeCell ref="AD119:AE119"/>
    <mergeCell ref="R120:S120"/>
    <mergeCell ref="AX122:AY122"/>
    <mergeCell ref="R121:S121"/>
    <mergeCell ref="AN121:AO121"/>
    <mergeCell ref="AR120:AS120"/>
    <mergeCell ref="AV120:AW120"/>
    <mergeCell ref="AB120:AC120"/>
    <mergeCell ref="AV122:AW122"/>
    <mergeCell ref="AD121:AE121"/>
    <mergeCell ref="AP121:AQ121"/>
    <mergeCell ref="AP122:AQ122"/>
    <mergeCell ref="R118:S118"/>
    <mergeCell ref="X120:Y120"/>
    <mergeCell ref="Z120:AA120"/>
    <mergeCell ref="AJ118:AK118"/>
    <mergeCell ref="AL118:AM118"/>
    <mergeCell ref="AN118:AO118"/>
    <mergeCell ref="AP118:AQ118"/>
    <mergeCell ref="AT122:AU122"/>
    <mergeCell ref="AJ122:AK122"/>
    <mergeCell ref="AH121:AI121"/>
    <mergeCell ref="AJ121:AK121"/>
    <mergeCell ref="AL121:AM121"/>
    <mergeCell ref="AR122:AS122"/>
    <mergeCell ref="AR121:AS121"/>
    <mergeCell ref="AH122:AI122"/>
    <mergeCell ref="AN122:AO122"/>
    <mergeCell ref="AL122:AM122"/>
    <mergeCell ref="AT104:AU104"/>
    <mergeCell ref="AN109:AO109"/>
    <mergeCell ref="AR90:AS90"/>
    <mergeCell ref="AN98:AO98"/>
    <mergeCell ref="AT99:AU99"/>
    <mergeCell ref="AP99:AQ99"/>
    <mergeCell ref="AP98:AQ98"/>
    <mergeCell ref="AT90:AU90"/>
    <mergeCell ref="AR109:AS109"/>
    <mergeCell ref="AN87:AO87"/>
    <mergeCell ref="AT100:AU100"/>
    <mergeCell ref="AN101:AO101"/>
    <mergeCell ref="AP103:AQ103"/>
    <mergeCell ref="AN103:AO103"/>
    <mergeCell ref="AN88:AO88"/>
    <mergeCell ref="AP89:AQ89"/>
    <mergeCell ref="Z100:AA100"/>
    <mergeCell ref="AB100:AC100"/>
    <mergeCell ref="AH101:AI101"/>
    <mergeCell ref="AJ101:AK101"/>
    <mergeCell ref="AD101:AE101"/>
    <mergeCell ref="AF101:AG101"/>
    <mergeCell ref="AJ100:AK100"/>
    <mergeCell ref="AD100:AE100"/>
    <mergeCell ref="AF100:AG100"/>
    <mergeCell ref="AX100:AY100"/>
    <mergeCell ref="AV104:AW104"/>
    <mergeCell ref="AD103:AE103"/>
    <mergeCell ref="AH103:AI103"/>
    <mergeCell ref="AL103:AM103"/>
    <mergeCell ref="AN100:AO100"/>
    <mergeCell ref="AX104:AY104"/>
    <mergeCell ref="AR103:AS103"/>
    <mergeCell ref="AR104:AS104"/>
    <mergeCell ref="AJ103:AK103"/>
    <mergeCell ref="AT105:AU105"/>
    <mergeCell ref="AV102:AW102"/>
    <mergeCell ref="AZ103:BA103"/>
    <mergeCell ref="AB104:AC104"/>
    <mergeCell ref="AH104:AI104"/>
    <mergeCell ref="AJ104:AK104"/>
    <mergeCell ref="AV103:AW103"/>
    <mergeCell ref="AT103:AU103"/>
    <mergeCell ref="AD105:AE105"/>
    <mergeCell ref="AX105:AY105"/>
    <mergeCell ref="AB118:AC118"/>
    <mergeCell ref="AB106:AC106"/>
    <mergeCell ref="X106:Y106"/>
    <mergeCell ref="X107:Y107"/>
    <mergeCell ref="AB107:AC107"/>
    <mergeCell ref="Z106:AA106"/>
    <mergeCell ref="X110:Y110"/>
    <mergeCell ref="Z110:AA110"/>
    <mergeCell ref="Z118:AA118"/>
    <mergeCell ref="AB111:AC111"/>
    <mergeCell ref="AX118:AY118"/>
    <mergeCell ref="AV118:AW118"/>
    <mergeCell ref="AH118:AI118"/>
    <mergeCell ref="AR118:AS118"/>
    <mergeCell ref="AT118:AU118"/>
    <mergeCell ref="AZ118:BA118"/>
    <mergeCell ref="A120:Q120"/>
    <mergeCell ref="T121:V121"/>
    <mergeCell ref="A119:Q119"/>
    <mergeCell ref="R119:S119"/>
    <mergeCell ref="T120:V120"/>
    <mergeCell ref="X119:Y119"/>
    <mergeCell ref="Z119:AA119"/>
    <mergeCell ref="AD120:AE120"/>
    <mergeCell ref="AF119:AG119"/>
    <mergeCell ref="AD118:AE118"/>
    <mergeCell ref="AF118:AG118"/>
    <mergeCell ref="AD106:AE106"/>
    <mergeCell ref="AD115:AE115"/>
    <mergeCell ref="AF106:AG106"/>
    <mergeCell ref="AF107:AG107"/>
    <mergeCell ref="AF115:AG115"/>
    <mergeCell ref="AF109:AG109"/>
    <mergeCell ref="AF114:AG114"/>
    <mergeCell ref="AD108:AE108"/>
    <mergeCell ref="AT119:AU119"/>
    <mergeCell ref="AV119:AW119"/>
    <mergeCell ref="AR119:AS119"/>
    <mergeCell ref="AF105:AG105"/>
    <mergeCell ref="AP105:AQ105"/>
    <mergeCell ref="AH105:AI105"/>
    <mergeCell ref="AV105:AW105"/>
    <mergeCell ref="AL105:AM105"/>
    <mergeCell ref="AN105:AO105"/>
    <mergeCell ref="AR105:AS105"/>
    <mergeCell ref="AH109:AI109"/>
    <mergeCell ref="AH84:AI84"/>
    <mergeCell ref="AH102:AI102"/>
    <mergeCell ref="AH106:AI106"/>
    <mergeCell ref="AH89:AI89"/>
    <mergeCell ref="AH86:AI86"/>
    <mergeCell ref="AH59:AI59"/>
    <mergeCell ref="AH75:AI75"/>
    <mergeCell ref="AH76:AI76"/>
    <mergeCell ref="AH74:AI74"/>
    <mergeCell ref="AF104:AG104"/>
    <mergeCell ref="AD104:AE104"/>
    <mergeCell ref="AJ86:AK86"/>
    <mergeCell ref="AJ52:AK52"/>
    <mergeCell ref="AH52:AI52"/>
    <mergeCell ref="AJ53:AK53"/>
    <mergeCell ref="AF52:AG52"/>
    <mergeCell ref="AD90:AE90"/>
    <mergeCell ref="AH58:AI58"/>
    <mergeCell ref="AF103:AG103"/>
    <mergeCell ref="AL59:AM59"/>
    <mergeCell ref="AJ55:AK55"/>
    <mergeCell ref="AL55:AM55"/>
    <mergeCell ref="AN55:AO55"/>
    <mergeCell ref="AJ57:AK57"/>
    <mergeCell ref="AJ59:AK59"/>
    <mergeCell ref="AJ58:AK58"/>
    <mergeCell ref="AL58:AM58"/>
    <mergeCell ref="AL56:AM56"/>
    <mergeCell ref="AN56:AO56"/>
    <mergeCell ref="R51:S51"/>
    <mergeCell ref="AT52:AU52"/>
    <mergeCell ref="AP54:AQ54"/>
    <mergeCell ref="AP53:AQ53"/>
    <mergeCell ref="AR52:AS52"/>
    <mergeCell ref="AR54:AS54"/>
    <mergeCell ref="AR53:AS53"/>
    <mergeCell ref="AT53:AU53"/>
    <mergeCell ref="AP52:AQ52"/>
    <mergeCell ref="Z51:AA51"/>
    <mergeCell ref="Z54:AA54"/>
    <mergeCell ref="Z53:AA53"/>
    <mergeCell ref="T52:U52"/>
    <mergeCell ref="X53:Y53"/>
    <mergeCell ref="X54:Y54"/>
    <mergeCell ref="AJ78:AK78"/>
    <mergeCell ref="D52:Q52"/>
    <mergeCell ref="D54:Q54"/>
    <mergeCell ref="AB53:AC53"/>
    <mergeCell ref="AD71:AE71"/>
    <mergeCell ref="AH72:AI72"/>
    <mergeCell ref="AH71:AI71"/>
    <mergeCell ref="AF75:AG75"/>
    <mergeCell ref="T74:U74"/>
    <mergeCell ref="T63:U63"/>
    <mergeCell ref="AF86:AG86"/>
    <mergeCell ref="Z86:AA86"/>
    <mergeCell ref="AL54:AM54"/>
    <mergeCell ref="AJ63:AK63"/>
    <mergeCell ref="AH56:AI56"/>
    <mergeCell ref="AJ56:AK56"/>
    <mergeCell ref="AF63:AG63"/>
    <mergeCell ref="AH63:AI63"/>
    <mergeCell ref="AF57:AG57"/>
    <mergeCell ref="AF84:AG84"/>
    <mergeCell ref="X86:Y86"/>
    <mergeCell ref="R86:S86"/>
    <mergeCell ref="D86:Q86"/>
    <mergeCell ref="AD109:AE109"/>
    <mergeCell ref="AD107:AE107"/>
    <mergeCell ref="T105:U105"/>
    <mergeCell ref="R105:S105"/>
    <mergeCell ref="X103:Y103"/>
    <mergeCell ref="R103:S103"/>
    <mergeCell ref="X104:Y104"/>
    <mergeCell ref="T125:V125"/>
    <mergeCell ref="AZ119:BA119"/>
    <mergeCell ref="A121:Q121"/>
    <mergeCell ref="T122:V122"/>
    <mergeCell ref="AH119:AI119"/>
    <mergeCell ref="AX119:AY119"/>
    <mergeCell ref="AJ119:AK119"/>
    <mergeCell ref="AL119:AM119"/>
    <mergeCell ref="AN119:AO119"/>
    <mergeCell ref="AP119:AQ119"/>
    <mergeCell ref="T64:U64"/>
    <mergeCell ref="R101:S101"/>
    <mergeCell ref="T119:V119"/>
    <mergeCell ref="A125:Q125"/>
    <mergeCell ref="A123:Q123"/>
    <mergeCell ref="R123:S123"/>
    <mergeCell ref="T124:V124"/>
    <mergeCell ref="R125:S125"/>
    <mergeCell ref="A124:Q124"/>
    <mergeCell ref="R124:S124"/>
    <mergeCell ref="A122:Q122"/>
    <mergeCell ref="T123:V123"/>
    <mergeCell ref="A76:C76"/>
    <mergeCell ref="D76:Q76"/>
    <mergeCell ref="R76:S76"/>
    <mergeCell ref="T76:U76"/>
    <mergeCell ref="R109:S109"/>
    <mergeCell ref="D101:Q101"/>
    <mergeCell ref="R104:S104"/>
    <mergeCell ref="R122:S122"/>
    <mergeCell ref="T53:U53"/>
    <mergeCell ref="AR59:AS59"/>
    <mergeCell ref="AP59:AQ59"/>
    <mergeCell ref="X58:Y58"/>
    <mergeCell ref="Z58:AA58"/>
    <mergeCell ref="AB58:AC58"/>
    <mergeCell ref="AD58:AE58"/>
    <mergeCell ref="AF58:AG58"/>
    <mergeCell ref="X55:Y55"/>
    <mergeCell ref="AN59:AO59"/>
    <mergeCell ref="AP67:AQ67"/>
    <mergeCell ref="AP64:AQ64"/>
    <mergeCell ref="AR64:AS64"/>
    <mergeCell ref="AR65:AS65"/>
    <mergeCell ref="AP60:AQ60"/>
    <mergeCell ref="T71:U71"/>
    <mergeCell ref="T67:U67"/>
    <mergeCell ref="AB67:AC67"/>
    <mergeCell ref="AD67:AE67"/>
    <mergeCell ref="Z71:AA71"/>
    <mergeCell ref="AH66:AI66"/>
    <mergeCell ref="AF60:AG60"/>
    <mergeCell ref="AH60:AI60"/>
    <mergeCell ref="AJ60:AK60"/>
    <mergeCell ref="AP106:AQ106"/>
    <mergeCell ref="AN90:AO90"/>
    <mergeCell ref="AN107:AO107"/>
    <mergeCell ref="X56:Y56"/>
    <mergeCell ref="AP107:AQ107"/>
    <mergeCell ref="AP71:AQ71"/>
    <mergeCell ref="AH65:AI65"/>
    <mergeCell ref="AF68:AG68"/>
    <mergeCell ref="AH68:AI68"/>
    <mergeCell ref="AD66:AE66"/>
    <mergeCell ref="AX54:AY54"/>
    <mergeCell ref="AT54:AU54"/>
    <mergeCell ref="AX53:AY53"/>
    <mergeCell ref="AN53:AO53"/>
    <mergeCell ref="AN54:AO54"/>
    <mergeCell ref="A54:C54"/>
    <mergeCell ref="R54:S54"/>
    <mergeCell ref="AH53:AI53"/>
    <mergeCell ref="AL53:AM53"/>
    <mergeCell ref="D53:Q53"/>
    <mergeCell ref="A53:C53"/>
    <mergeCell ref="AB54:AC54"/>
    <mergeCell ref="AF53:AG53"/>
    <mergeCell ref="R53:S53"/>
    <mergeCell ref="T54:U54"/>
    <mergeCell ref="AJ124:AK124"/>
    <mergeCell ref="AZ54:BA54"/>
    <mergeCell ref="AD54:AE54"/>
    <mergeCell ref="AV54:AW54"/>
    <mergeCell ref="AH54:AI54"/>
    <mergeCell ref="AJ54:AK54"/>
    <mergeCell ref="AF54:AG54"/>
    <mergeCell ref="AR123:AS123"/>
    <mergeCell ref="AT123:AU123"/>
    <mergeCell ref="AT75:AU75"/>
    <mergeCell ref="AR46:AS46"/>
    <mergeCell ref="AP46:AQ46"/>
    <mergeCell ref="AR124:AS124"/>
    <mergeCell ref="AP123:AQ123"/>
    <mergeCell ref="AP124:AQ124"/>
    <mergeCell ref="A61:BA61"/>
    <mergeCell ref="AZ68:BA68"/>
    <mergeCell ref="AL71:AM71"/>
    <mergeCell ref="R64:S64"/>
    <mergeCell ref="AD65:AE65"/>
    <mergeCell ref="AN44:AO44"/>
    <mergeCell ref="AN45:AO45"/>
    <mergeCell ref="AP45:AQ45"/>
    <mergeCell ref="AR45:AS45"/>
    <mergeCell ref="AR42:AS42"/>
    <mergeCell ref="AB51:AC51"/>
    <mergeCell ref="AF51:AG51"/>
    <mergeCell ref="AJ44:AK44"/>
    <mergeCell ref="AD44:AE44"/>
    <mergeCell ref="AH44:AI44"/>
    <mergeCell ref="AD45:AE45"/>
    <mergeCell ref="AH45:AI45"/>
    <mergeCell ref="AJ45:AK45"/>
    <mergeCell ref="AR44:AS44"/>
    <mergeCell ref="AL42:AM42"/>
    <mergeCell ref="AP42:AQ42"/>
    <mergeCell ref="AB42:AC42"/>
    <mergeCell ref="AH42:AI42"/>
    <mergeCell ref="AD42:AE42"/>
    <mergeCell ref="AJ42:AK42"/>
    <mergeCell ref="AN42:AO42"/>
    <mergeCell ref="AN43:AO43"/>
    <mergeCell ref="AF43:AG43"/>
    <mergeCell ref="AH43:AI43"/>
    <mergeCell ref="AJ43:AK43"/>
    <mergeCell ref="AL43:AM43"/>
    <mergeCell ref="AZ43:BA43"/>
    <mergeCell ref="AX38:AY38"/>
    <mergeCell ref="AZ36:BA36"/>
    <mergeCell ref="AL37:BA37"/>
    <mergeCell ref="AL38:AM38"/>
    <mergeCell ref="AP43:AQ43"/>
    <mergeCell ref="AX43:AY43"/>
    <mergeCell ref="AR43:AS43"/>
    <mergeCell ref="AT43:AU43"/>
    <mergeCell ref="AV43:AW43"/>
    <mergeCell ref="A49:C49"/>
    <mergeCell ref="D49:Q49"/>
    <mergeCell ref="A44:C44"/>
    <mergeCell ref="D44:Q44"/>
    <mergeCell ref="A45:C45"/>
    <mergeCell ref="A46:C46"/>
    <mergeCell ref="D46:Q46"/>
    <mergeCell ref="A48:BA48"/>
    <mergeCell ref="T49:U49"/>
    <mergeCell ref="R46:S46"/>
    <mergeCell ref="A42:C42"/>
    <mergeCell ref="D42:Q42"/>
    <mergeCell ref="Z42:AA42"/>
    <mergeCell ref="A33:C38"/>
    <mergeCell ref="X44:Y44"/>
    <mergeCell ref="A43:C43"/>
    <mergeCell ref="D43:Q43"/>
    <mergeCell ref="AB43:AC43"/>
    <mergeCell ref="AB44:AC44"/>
    <mergeCell ref="Z43:AA43"/>
    <mergeCell ref="R43:S43"/>
    <mergeCell ref="T43:U43"/>
    <mergeCell ref="X43:Y43"/>
    <mergeCell ref="R42:S42"/>
    <mergeCell ref="X42:Y42"/>
    <mergeCell ref="X31:Y31"/>
    <mergeCell ref="A41:BA41"/>
    <mergeCell ref="A39:BA39"/>
    <mergeCell ref="AZ38:BA38"/>
    <mergeCell ref="AP36:AQ36"/>
    <mergeCell ref="AV38:AW38"/>
    <mergeCell ref="AD43:AE43"/>
    <mergeCell ref="G31:J31"/>
    <mergeCell ref="K31:N31"/>
    <mergeCell ref="K29:N29"/>
    <mergeCell ref="C30:F30"/>
    <mergeCell ref="G30:J30"/>
    <mergeCell ref="C29:F29"/>
    <mergeCell ref="K30:N30"/>
    <mergeCell ref="AV36:AW36"/>
    <mergeCell ref="AT34:AW34"/>
    <mergeCell ref="AA31:AH31"/>
    <mergeCell ref="AF36:AG38"/>
    <mergeCell ref="AN38:AO38"/>
    <mergeCell ref="AP38:AQ38"/>
    <mergeCell ref="AR36:AS36"/>
    <mergeCell ref="AP34:AS34"/>
    <mergeCell ref="AA26:AH26"/>
    <mergeCell ref="U26:W26"/>
    <mergeCell ref="AA27:AH27"/>
    <mergeCell ref="X33:Y38"/>
    <mergeCell ref="U31:W31"/>
    <mergeCell ref="AD35:AI35"/>
    <mergeCell ref="AB34:AI34"/>
    <mergeCell ref="W34:W38"/>
    <mergeCell ref="A32:BA32"/>
    <mergeCell ref="A31:B31"/>
    <mergeCell ref="AN29:AU30"/>
    <mergeCell ref="AL34:AO34"/>
    <mergeCell ref="A30:B30"/>
    <mergeCell ref="G29:J29"/>
    <mergeCell ref="AV29:AY30"/>
    <mergeCell ref="AX34:BA34"/>
    <mergeCell ref="A29:B29"/>
    <mergeCell ref="C31:F31"/>
    <mergeCell ref="O30:Q30"/>
    <mergeCell ref="X29:Y29"/>
    <mergeCell ref="O29:Q29"/>
    <mergeCell ref="AK30:AL30"/>
    <mergeCell ref="U30:W30"/>
    <mergeCell ref="R29:T29"/>
    <mergeCell ref="U29:W29"/>
    <mergeCell ref="R30:T30"/>
    <mergeCell ref="U28:W28"/>
    <mergeCell ref="A25:Y25"/>
    <mergeCell ref="A27:B27"/>
    <mergeCell ref="C27:F27"/>
    <mergeCell ref="G27:J27"/>
    <mergeCell ref="A26:B26"/>
    <mergeCell ref="U27:W27"/>
    <mergeCell ref="X27:Y27"/>
    <mergeCell ref="X26:Y26"/>
    <mergeCell ref="R27:T27"/>
    <mergeCell ref="AX16:BA16"/>
    <mergeCell ref="AO25:BA25"/>
    <mergeCell ref="AS16:AW16"/>
    <mergeCell ref="AF16:AI16"/>
    <mergeCell ref="AB25:AL25"/>
    <mergeCell ref="AB16:AE16"/>
    <mergeCell ref="AZ29:BA30"/>
    <mergeCell ref="AV27:AY28"/>
    <mergeCell ref="X30:Y30"/>
    <mergeCell ref="AA30:AH30"/>
    <mergeCell ref="AI30:AJ30"/>
    <mergeCell ref="AI27:AJ27"/>
    <mergeCell ref="AI28:AJ28"/>
    <mergeCell ref="AZ27:BA28"/>
    <mergeCell ref="X28:Y28"/>
    <mergeCell ref="AA28:AH28"/>
    <mergeCell ref="AV26:AY26"/>
    <mergeCell ref="AZ26:BA26"/>
    <mergeCell ref="AK28:AL28"/>
    <mergeCell ref="AI26:AJ26"/>
    <mergeCell ref="AK27:AL27"/>
    <mergeCell ref="AN26:AU26"/>
    <mergeCell ref="AN27:AU28"/>
    <mergeCell ref="AK26:AL26"/>
    <mergeCell ref="A16:A17"/>
    <mergeCell ref="X16:AA16"/>
    <mergeCell ref="AR1:BA1"/>
    <mergeCell ref="A4:M4"/>
    <mergeCell ref="A7:L7"/>
    <mergeCell ref="A5:L5"/>
    <mergeCell ref="AJ16:AN16"/>
    <mergeCell ref="AO16:AR16"/>
    <mergeCell ref="B16:E16"/>
    <mergeCell ref="F16:I16"/>
    <mergeCell ref="O16:R16"/>
    <mergeCell ref="G28:J28"/>
    <mergeCell ref="K28:N28"/>
    <mergeCell ref="A23:E23"/>
    <mergeCell ref="J16:N16"/>
    <mergeCell ref="K27:N27"/>
    <mergeCell ref="K26:N26"/>
    <mergeCell ref="I23:M23"/>
    <mergeCell ref="O27:Q27"/>
    <mergeCell ref="O26:Q26"/>
    <mergeCell ref="A28:B28"/>
    <mergeCell ref="C28:F28"/>
    <mergeCell ref="R26:T26"/>
    <mergeCell ref="G26:J26"/>
    <mergeCell ref="C26:F26"/>
    <mergeCell ref="R28:T28"/>
    <mergeCell ref="O28:Q28"/>
    <mergeCell ref="AI31:AJ31"/>
    <mergeCell ref="AK31:AL31"/>
    <mergeCell ref="AR38:AS38"/>
    <mergeCell ref="AB35:AC38"/>
    <mergeCell ref="AH36:AI38"/>
    <mergeCell ref="AL36:AM36"/>
    <mergeCell ref="AL35:BA35"/>
    <mergeCell ref="AD36:AE38"/>
    <mergeCell ref="AX36:AY36"/>
    <mergeCell ref="AT38:AU38"/>
    <mergeCell ref="AL33:BA33"/>
    <mergeCell ref="D33:Q38"/>
    <mergeCell ref="AN36:AO36"/>
    <mergeCell ref="AJ34:AK38"/>
    <mergeCell ref="R33:W33"/>
    <mergeCell ref="AT36:AU36"/>
    <mergeCell ref="Z34:AA38"/>
    <mergeCell ref="Z33:AK33"/>
    <mergeCell ref="R34:S38"/>
    <mergeCell ref="T34:V38"/>
    <mergeCell ref="S16:W16"/>
    <mergeCell ref="AX45:AY45"/>
    <mergeCell ref="D45:Q45"/>
    <mergeCell ref="R45:S45"/>
    <mergeCell ref="X45:Y45"/>
    <mergeCell ref="Z45:AA45"/>
    <mergeCell ref="A40:BA40"/>
    <mergeCell ref="O31:Q31"/>
    <mergeCell ref="R44:S44"/>
    <mergeCell ref="R31:T31"/>
    <mergeCell ref="D68:Q68"/>
    <mergeCell ref="AD52:AE52"/>
    <mergeCell ref="AD47:AE47"/>
    <mergeCell ref="Z59:AA59"/>
    <mergeCell ref="AB59:AC59"/>
    <mergeCell ref="AD64:AE64"/>
    <mergeCell ref="AB63:AC63"/>
    <mergeCell ref="AB64:AC64"/>
    <mergeCell ref="D63:Q63"/>
    <mergeCell ref="D64:Q64"/>
    <mergeCell ref="X46:Y46"/>
    <mergeCell ref="R57:S57"/>
    <mergeCell ref="AD55:AE55"/>
    <mergeCell ref="T57:U57"/>
    <mergeCell ref="AD46:AE46"/>
    <mergeCell ref="AB47:AC47"/>
    <mergeCell ref="AB52:AC52"/>
    <mergeCell ref="AD53:AE53"/>
    <mergeCell ref="R52:S52"/>
    <mergeCell ref="X52:Y52"/>
    <mergeCell ref="AX109:AY109"/>
    <mergeCell ref="AZ90:BA90"/>
    <mergeCell ref="AX101:AY101"/>
    <mergeCell ref="AZ107:BA107"/>
    <mergeCell ref="AZ106:BA106"/>
    <mergeCell ref="AZ101:BA101"/>
    <mergeCell ref="AZ100:BA100"/>
    <mergeCell ref="AX103:AY103"/>
    <mergeCell ref="AZ105:BA105"/>
    <mergeCell ref="AZ104:BA104"/>
    <mergeCell ref="AH46:AI46"/>
    <mergeCell ref="AJ47:AK47"/>
    <mergeCell ref="AL47:AM47"/>
    <mergeCell ref="AJ46:AK46"/>
    <mergeCell ref="AH47:AI47"/>
    <mergeCell ref="AN50:AO50"/>
    <mergeCell ref="AH49:AI49"/>
    <mergeCell ref="AL50:AM50"/>
    <mergeCell ref="AJ50:AK50"/>
    <mergeCell ref="AT124:AU124"/>
    <mergeCell ref="AJ123:AK123"/>
    <mergeCell ref="AL123:AM123"/>
    <mergeCell ref="Z124:AA124"/>
    <mergeCell ref="AB124:AC124"/>
    <mergeCell ref="AL124:AM124"/>
    <mergeCell ref="AN124:AO124"/>
    <mergeCell ref="AN123:AO123"/>
    <mergeCell ref="AD124:AE124"/>
    <mergeCell ref="AF124:AG124"/>
    <mergeCell ref="A65:C65"/>
    <mergeCell ref="A66:C66"/>
    <mergeCell ref="AZ53:BA53"/>
    <mergeCell ref="AV59:AW59"/>
    <mergeCell ref="AF59:AG59"/>
    <mergeCell ref="A62:BA62"/>
    <mergeCell ref="T66:U66"/>
    <mergeCell ref="AV53:AW53"/>
    <mergeCell ref="AF65:AG65"/>
    <mergeCell ref="A64:C64"/>
    <mergeCell ref="A71:C71"/>
    <mergeCell ref="X65:Y65"/>
    <mergeCell ref="Z67:AA67"/>
    <mergeCell ref="Z65:AA65"/>
    <mergeCell ref="X67:Y67"/>
    <mergeCell ref="D67:Q67"/>
    <mergeCell ref="Z68:AA68"/>
    <mergeCell ref="R67:S67"/>
    <mergeCell ref="R66:S66"/>
    <mergeCell ref="R71:S71"/>
    <mergeCell ref="D65:Q65"/>
    <mergeCell ref="A90:C90"/>
    <mergeCell ref="A73:C73"/>
    <mergeCell ref="A68:C68"/>
    <mergeCell ref="D66:Q66"/>
    <mergeCell ref="A70:BA70"/>
    <mergeCell ref="AZ73:BA73"/>
    <mergeCell ref="X66:Y66"/>
    <mergeCell ref="A86:C86"/>
    <mergeCell ref="D90:Q90"/>
    <mergeCell ref="A91:C91"/>
    <mergeCell ref="D91:Q91"/>
    <mergeCell ref="A102:C102"/>
    <mergeCell ref="D102:Q102"/>
    <mergeCell ref="A101:C101"/>
    <mergeCell ref="A99:C99"/>
    <mergeCell ref="D99:Q99"/>
    <mergeCell ref="A97:C97"/>
    <mergeCell ref="A96:C96"/>
    <mergeCell ref="D96:Q96"/>
    <mergeCell ref="A87:C87"/>
    <mergeCell ref="D97:Q97"/>
    <mergeCell ref="AJ107:AK107"/>
    <mergeCell ref="AH107:AI107"/>
    <mergeCell ref="Z107:AA107"/>
    <mergeCell ref="AF102:AG102"/>
    <mergeCell ref="AJ102:AK102"/>
    <mergeCell ref="AD102:AE102"/>
    <mergeCell ref="Z105:AA105"/>
    <mergeCell ref="AB105:AC105"/>
    <mergeCell ref="Z104:AA104"/>
    <mergeCell ref="A107:C107"/>
    <mergeCell ref="R107:S107"/>
    <mergeCell ref="A106:C106"/>
    <mergeCell ref="D107:Q107"/>
    <mergeCell ref="R106:S106"/>
    <mergeCell ref="X105:Y105"/>
    <mergeCell ref="A104:C104"/>
    <mergeCell ref="D104:Q104"/>
    <mergeCell ref="AX106:AY106"/>
    <mergeCell ref="AR106:AS106"/>
    <mergeCell ref="AR107:AS107"/>
    <mergeCell ref="AT107:AU107"/>
    <mergeCell ref="AV107:AW107"/>
    <mergeCell ref="AX107:AY107"/>
    <mergeCell ref="AT106:AU106"/>
    <mergeCell ref="AV106:AW106"/>
    <mergeCell ref="AJ106:AK106"/>
    <mergeCell ref="AP101:AQ101"/>
    <mergeCell ref="AP102:AQ102"/>
    <mergeCell ref="Z57:AA57"/>
    <mergeCell ref="AB71:AC71"/>
    <mergeCell ref="AB68:AC68"/>
    <mergeCell ref="AH90:AI90"/>
    <mergeCell ref="AD86:AE86"/>
    <mergeCell ref="AB86:AC86"/>
    <mergeCell ref="AD87:AE87"/>
    <mergeCell ref="AH51:AI51"/>
    <mergeCell ref="AH57:AI57"/>
    <mergeCell ref="AF49:AG49"/>
    <mergeCell ref="AD51:AE51"/>
    <mergeCell ref="AF55:AG55"/>
    <mergeCell ref="AH55:AI55"/>
    <mergeCell ref="AD56:AE56"/>
    <mergeCell ref="AF56:AG56"/>
    <mergeCell ref="R49:S49"/>
    <mergeCell ref="AL49:AM49"/>
    <mergeCell ref="AN49:AO49"/>
    <mergeCell ref="AD49:AE49"/>
    <mergeCell ref="AJ49:AK49"/>
    <mergeCell ref="X49:Y49"/>
    <mergeCell ref="R47:S47"/>
    <mergeCell ref="X47:Y47"/>
    <mergeCell ref="Z47:AA47"/>
    <mergeCell ref="AR47:AS47"/>
    <mergeCell ref="A50:C50"/>
    <mergeCell ref="D50:Q50"/>
    <mergeCell ref="AB50:AC50"/>
    <mergeCell ref="AH50:AI50"/>
    <mergeCell ref="AD50:AE50"/>
    <mergeCell ref="AF50:AG50"/>
    <mergeCell ref="X50:Y50"/>
    <mergeCell ref="R50:S50"/>
    <mergeCell ref="T50:U50"/>
    <mergeCell ref="AP50:AQ50"/>
    <mergeCell ref="AZ50:BA50"/>
    <mergeCell ref="AR50:AS50"/>
    <mergeCell ref="AZ49:BA49"/>
    <mergeCell ref="AX49:AY49"/>
    <mergeCell ref="AV49:AW49"/>
    <mergeCell ref="AT49:AU49"/>
    <mergeCell ref="AR49:AS49"/>
    <mergeCell ref="AP49:AQ49"/>
    <mergeCell ref="AZ51:BA51"/>
    <mergeCell ref="AV50:AW50"/>
    <mergeCell ref="AX50:AY50"/>
    <mergeCell ref="AV51:AW51"/>
    <mergeCell ref="AX51:AY51"/>
    <mergeCell ref="AT51:AU51"/>
    <mergeCell ref="AR51:AS51"/>
    <mergeCell ref="AT50:AU50"/>
    <mergeCell ref="AN73:AO73"/>
    <mergeCell ref="AT68:AU68"/>
    <mergeCell ref="AN52:AO52"/>
    <mergeCell ref="AN58:AO58"/>
    <mergeCell ref="AP58:AQ58"/>
    <mergeCell ref="AR58:AS58"/>
    <mergeCell ref="AT58:AU58"/>
    <mergeCell ref="AZ52:BA52"/>
    <mergeCell ref="A51:C51"/>
    <mergeCell ref="D51:Q51"/>
    <mergeCell ref="T51:U51"/>
    <mergeCell ref="X51:Y51"/>
    <mergeCell ref="AL51:AM51"/>
    <mergeCell ref="AJ51:AK51"/>
    <mergeCell ref="AP51:AQ51"/>
    <mergeCell ref="AN51:AO51"/>
    <mergeCell ref="AL52:AM52"/>
    <mergeCell ref="AL76:AM76"/>
    <mergeCell ref="AN76:AO76"/>
    <mergeCell ref="AL60:AM60"/>
    <mergeCell ref="AN60:AO60"/>
    <mergeCell ref="AN72:AO72"/>
    <mergeCell ref="AN65:AO65"/>
    <mergeCell ref="AN67:AO67"/>
    <mergeCell ref="AB91:AC91"/>
    <mergeCell ref="AD91:AE91"/>
    <mergeCell ref="AL89:AM89"/>
    <mergeCell ref="AZ67:BA67"/>
    <mergeCell ref="AR73:AS73"/>
    <mergeCell ref="AR79:AS79"/>
    <mergeCell ref="AT69:AU69"/>
    <mergeCell ref="AV69:AW69"/>
    <mergeCell ref="AZ69:BA69"/>
    <mergeCell ref="AN68:AO68"/>
    <mergeCell ref="AT101:AU101"/>
    <mergeCell ref="AV101:AW101"/>
    <mergeCell ref="Z101:AA101"/>
    <mergeCell ref="AB101:AC101"/>
    <mergeCell ref="AJ109:AK109"/>
    <mergeCell ref="AB65:AC65"/>
    <mergeCell ref="X109:Y109"/>
    <mergeCell ref="Z109:AA109"/>
    <mergeCell ref="X102:Y102"/>
    <mergeCell ref="Z102:AA102"/>
    <mergeCell ref="AB102:AC102"/>
    <mergeCell ref="X91:Y91"/>
    <mergeCell ref="Z91:AA91"/>
    <mergeCell ref="AB90:AC90"/>
    <mergeCell ref="A59:C59"/>
    <mergeCell ref="D59:Q59"/>
    <mergeCell ref="R59:S59"/>
    <mergeCell ref="T59:U59"/>
    <mergeCell ref="A67:C67"/>
    <mergeCell ref="Z90:AA90"/>
    <mergeCell ref="A60:C60"/>
    <mergeCell ref="D60:Q60"/>
    <mergeCell ref="R60:S60"/>
    <mergeCell ref="T60:U60"/>
    <mergeCell ref="X60:Y60"/>
    <mergeCell ref="Z60:AA60"/>
    <mergeCell ref="X90:Y90"/>
    <mergeCell ref="T65:U65"/>
    <mergeCell ref="AR102:AS102"/>
    <mergeCell ref="AT102:AU102"/>
    <mergeCell ref="AL102:AM102"/>
    <mergeCell ref="AN102:AO102"/>
    <mergeCell ref="AX102:AY102"/>
    <mergeCell ref="AZ102:BA102"/>
    <mergeCell ref="R89:S89"/>
    <mergeCell ref="T100:V100"/>
    <mergeCell ref="X101:Y101"/>
    <mergeCell ref="R102:S102"/>
    <mergeCell ref="AR101:AS101"/>
    <mergeCell ref="AP90:AQ90"/>
    <mergeCell ref="AV100:AW100"/>
    <mergeCell ref="AL90:AM90"/>
    <mergeCell ref="A58:C58"/>
    <mergeCell ref="D58:Q58"/>
    <mergeCell ref="R58:S58"/>
    <mergeCell ref="T58:U58"/>
    <mergeCell ref="AR60:AS60"/>
    <mergeCell ref="AV60:AW60"/>
    <mergeCell ref="AX60:AY60"/>
    <mergeCell ref="AZ60:BA60"/>
    <mergeCell ref="A69:C69"/>
    <mergeCell ref="D69:Q69"/>
    <mergeCell ref="R69:S69"/>
    <mergeCell ref="T69:U69"/>
    <mergeCell ref="AX69:AY69"/>
    <mergeCell ref="AN69:AO69"/>
    <mergeCell ref="AJ69:AK69"/>
    <mergeCell ref="AB69:AC69"/>
    <mergeCell ref="AF69:AG69"/>
    <mergeCell ref="AP69:AQ69"/>
    <mergeCell ref="AR69:AS69"/>
  </mergeCells>
  <conditionalFormatting sqref="AX104 AR104 AT104 AZ104 AP104 AL104 AN104 AV104 AL105:BA107 X106:Y107 X104:X105 AL108:AQ111 X108:X111 AT108:BA111 X112:Y117 AL112:BA117 AR108 AR109:AS111 AL100:AS101 X71:X75 AL102:AW103 AX100:BA103 X86:Y103 AL76:BA76 AR78:BA78 AN73:AN75 AV73:AV75 AX73:AX75 AT74:AT75 AR74:AR75 AZ73:AZ75 AP73:AP75 AL73:AL75 AP65:AQ66 AL63:AM68 AP68:AQ68 AN66:AO66 AN63:AO64 AR66:AS68 AV63:BA69 AP50 AT50 AZ50 AV50 AX50 X49:X51 AR50 AN50 AL50 AL86:BA99 X76:Y78 AX79:AX80 AN79:AN80 AP79:AP80 AL79:AL80 X79:X80 AV79:AV80 AT79:AT80 AZ79:AZ80 AR79:AR80 AL54:BA58 AT65:AU68 X63:Y69 Z69:AM69 X52:Y60 Z59:BA60">
    <cfRule type="cellIs" priority="30" dxfId="6" operator="equal" stopIfTrue="1">
      <formula>0</formula>
    </cfRule>
  </conditionalFormatting>
  <conditionalFormatting sqref="C27:Y31">
    <cfRule type="cellIs" priority="31" dxfId="0" operator="equal" stopIfTrue="1">
      <formula>0</formula>
    </cfRule>
  </conditionalFormatting>
  <printOptions horizontalCentered="1"/>
  <pageMargins left="0.31496062992125984" right="0.11811023622047245" top="0.2755905511811024" bottom="0.2755905511811024" header="0.2755905511811024" footer="0.4330708661417323"/>
  <pageSetup fitToHeight="2" horizontalDpi="600" verticalDpi="600" orientation="landscape" paperSize="9" scale="40" r:id="rId1"/>
  <rowBreaks count="1" manualBreakCount="1">
    <brk id="8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samira</dc:creator>
  <cp:keywords/>
  <dc:description/>
  <cp:lastModifiedBy>User</cp:lastModifiedBy>
  <cp:lastPrinted>2020-06-05T10:55:54Z</cp:lastPrinted>
  <dcterms:created xsi:type="dcterms:W3CDTF">2015-04-27T07:34:00Z</dcterms:created>
  <dcterms:modified xsi:type="dcterms:W3CDTF">2020-06-05T10:57:20Z</dcterms:modified>
  <cp:category/>
  <cp:version/>
  <cp:contentType/>
  <cp:contentStatus/>
</cp:coreProperties>
</file>